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8_{48FB423D-DFA4-497E-BD39-BD4613C9A1BD}" xr6:coauthVersionLast="47" xr6:coauthVersionMax="47" xr10:uidLastSave="{00000000-0000-0000-0000-000000000000}"/>
  <bookViews>
    <workbookView xWindow="9780" yWindow="930" windowWidth="17970" windowHeight="13500" activeTab="1" xr2:uid="{00000000-000D-0000-FFFF-FFFF00000000}"/>
  </bookViews>
  <sheets>
    <sheet name="CEM" sheetId="2" r:id="rId1"/>
    <sheet name="SA CCR" sheetId="1" r:id="rId2"/>
    <sheet name="Historical c-factors (CEM)" sheetId="4" r:id="rId3"/>
    <sheet name="Historical c-factors (SA CCR)" sheetId="5" r:id="rId4"/>
  </sheets>
  <definedNames>
    <definedName name="_xlnm._FilterDatabase" localSheetId="3" hidden="1">'Historical c-factors (SA CCR)'!$A$1:$D$113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  <c r="A7" i="5" l="1"/>
  <c r="A3" i="4"/>
  <c r="A8" i="5"/>
  <c r="A9" i="5"/>
  <c r="A10" i="5"/>
  <c r="A17" i="5"/>
  <c r="A18" i="5"/>
  <c r="A19" i="5" l="1"/>
  <c r="A20" i="5"/>
  <c r="A21" i="5"/>
  <c r="A22" i="5"/>
  <c r="A24" i="5" l="1"/>
  <c r="A25" i="5"/>
  <c r="A26" i="5"/>
  <c r="A27" i="5"/>
  <c r="A28" i="5"/>
  <c r="A29" i="5"/>
  <c r="A30" i="5"/>
  <c r="A31" i="5"/>
  <c r="A32" i="5" l="1"/>
  <c r="A33" i="5"/>
  <c r="A34" i="5"/>
  <c r="A35" i="5"/>
  <c r="A38" i="5"/>
  <c r="A39" i="5"/>
  <c r="A40" i="5"/>
  <c r="A41" i="5"/>
  <c r="A50" i="5"/>
  <c r="A51" i="5"/>
</calcChain>
</file>

<file path=xl/sharedStrings.xml><?xml version="1.0" encoding="utf-8"?>
<sst xmlns="http://schemas.openxmlformats.org/spreadsheetml/2006/main" count="35" uniqueCount="25">
  <si>
    <t>Central counterparty</t>
  </si>
  <si>
    <t>Nasdaq Clearing AB</t>
  </si>
  <si>
    <t>Default fund</t>
  </si>
  <si>
    <t>Commodities</t>
  </si>
  <si>
    <t>Financial Markets</t>
  </si>
  <si>
    <t>Seafood</t>
  </si>
  <si>
    <t>DFCM, Prefunded default fund from all members</t>
  </si>
  <si>
    <t>DFCCP, CCP's prefunded own resources</t>
  </si>
  <si>
    <t>C-factor</t>
  </si>
  <si>
    <t xml:space="preserve">Calculation date </t>
  </si>
  <si>
    <t>KCCP, hypothetical capital requirement</t>
  </si>
  <si>
    <t>N, number of clearing members</t>
  </si>
  <si>
    <t>Beta, concentrion factor</t>
  </si>
  <si>
    <t>Total amount of initial margin</t>
  </si>
  <si>
    <t>C-factor, RW used to calculate each CM capital requirement</t>
  </si>
  <si>
    <t>Date</t>
  </si>
  <si>
    <t>oct-19</t>
  </si>
  <si>
    <t>may-20</t>
  </si>
  <si>
    <t>Default Fund</t>
  </si>
  <si>
    <t>Financial</t>
  </si>
  <si>
    <t>Number of Clearing Members</t>
  </si>
  <si>
    <t>Total Amount of Initial Margin</t>
  </si>
  <si>
    <t>Hypothetical capital requirement of the CCP (KCCP)</t>
  </si>
  <si>
    <t>Prefunded default fund from all members (DFCM)</t>
  </si>
  <si>
    <t>CCP's prefunded own resources (DFCCP)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</si>
</sst>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[$EUR]\ #,##0"/>
    <numFmt numFmtId="165" formatCode="0.0000%"/>
    <numFmt numFmtId="166" formatCode="0.0000"/>
    <numFmt numFmtId="167" formatCode="0.000%"/>
    <numFmt numFmtId="168" formatCode="[$-41D]mmm/yy;@"/>
    <numFmt numFmtId="169" formatCode="yyyy\-mm\-dd;@"/>
    <numFmt numFmtId="170" formatCode="_-* #,##0.00\ _k_r_-;\-* #,##0.00\ _k_r_-;_-* &quot;-&quot;??\ _k_r_-;_-@_-"/>
    <numFmt numFmtId="171" formatCode="&quot;SEK &quot;#\ ###\ ###\ ##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mediumGray">
        <fgColor indexed="45"/>
        <bgColor indexed="9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3" fillId="4" borderId="3" applyNumberFormat="0" applyFill="0" applyBorder="0" applyAlignment="0" applyProtection="0">
      <alignment horizontal="left"/>
    </xf>
    <xf numFmtId="0" fontId="4" fillId="0" borderId="0" applyNumberFormat="0" applyFill="0" applyBorder="0" applyAlignment="0" applyProtection="0"/>
    <xf numFmtId="169" fontId="2" fillId="5" borderId="4" applyFont="0" applyAlignment="0">
      <protection locked="0"/>
    </xf>
    <xf numFmtId="3" fontId="2" fillId="5" borderId="4" applyFont="0">
      <alignment horizontal="right"/>
      <protection locked="0"/>
    </xf>
    <xf numFmtId="165" fontId="2" fillId="5" borderId="4">
      <alignment horizontal="right"/>
      <protection locked="0"/>
    </xf>
    <xf numFmtId="49" fontId="2" fillId="5" borderId="4" applyFont="0" applyAlignment="0">
      <protection locked="0"/>
    </xf>
    <xf numFmtId="9" fontId="2" fillId="0" borderId="0" applyFont="0" applyFill="0" applyBorder="0" applyAlignment="0" applyProtection="0"/>
    <xf numFmtId="169" fontId="2" fillId="6" borderId="4">
      <protection locked="0"/>
    </xf>
    <xf numFmtId="1" fontId="2" fillId="6" borderId="4" applyFont="0">
      <alignment horizontal="right"/>
    </xf>
    <xf numFmtId="166" fontId="2" fillId="6" borderId="4" applyFont="0"/>
    <xf numFmtId="43" fontId="2" fillId="0" borderId="0" applyFont="0" applyFill="0" applyBorder="0" applyAlignment="0" applyProtection="0"/>
    <xf numFmtId="170" fontId="5" fillId="0" borderId="0" applyFon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0" fontId="0" fillId="3" borderId="0" xfId="0" applyFill="1" applyAlignment="1">
      <alignment horizontal="center"/>
    </xf>
    <xf numFmtId="0" fontId="0" fillId="3" borderId="0" xfId="0" applyFill="1"/>
    <xf numFmtId="167" fontId="0" fillId="3" borderId="0" xfId="0" applyNumberFormat="1" applyFill="1" applyAlignment="1">
      <alignment horizontal="right"/>
    </xf>
    <xf numFmtId="168" fontId="0" fillId="3" borderId="1" xfId="0" applyNumberFormat="1" applyFill="1" applyBorder="1" applyAlignment="1">
      <alignment horizontal="center"/>
    </xf>
    <xf numFmtId="167" fontId="0" fillId="3" borderId="2" xfId="0" applyNumberFormat="1" applyFill="1" applyBorder="1" applyAlignment="1">
      <alignment horizontal="center"/>
    </xf>
    <xf numFmtId="168" fontId="0" fillId="3" borderId="0" xfId="0" applyNumberFormat="1" applyFill="1" applyAlignment="1">
      <alignment horizontal="center"/>
    </xf>
    <xf numFmtId="168" fontId="0" fillId="3" borderId="4" xfId="0" applyNumberFormat="1" applyFill="1" applyBorder="1" applyAlignment="1">
      <alignment horizontal="center"/>
    </xf>
    <xf numFmtId="167" fontId="0" fillId="3" borderId="4" xfId="0" applyNumberFormat="1" applyFill="1" applyBorder="1" applyAlignment="1">
      <alignment horizontal="center"/>
    </xf>
    <xf numFmtId="167" fontId="0" fillId="3" borderId="6" xfId="0" applyNumberFormat="1" applyFill="1" applyBorder="1" applyAlignment="1">
      <alignment horizontal="center"/>
    </xf>
    <xf numFmtId="167" fontId="0" fillId="3" borderId="3" xfId="0" applyNumberFormat="1" applyFill="1" applyBorder="1" applyAlignment="1">
      <alignment horizontal="center"/>
    </xf>
    <xf numFmtId="167" fontId="0" fillId="3" borderId="5" xfId="0" applyNumberFormat="1" applyFill="1" applyBorder="1" applyAlignment="1">
      <alignment horizontal="center"/>
    </xf>
    <xf numFmtId="165" fontId="1" fillId="2" borderId="0" xfId="0" applyNumberFormat="1" applyFont="1" applyFill="1"/>
    <xf numFmtId="14" fontId="0" fillId="0" borderId="0" xfId="0" applyNumberFormat="1"/>
    <xf numFmtId="165" fontId="0" fillId="3" borderId="3" xfId="0" applyNumberFormat="1" applyFill="1" applyBorder="1" applyAlignment="1">
      <alignment horizontal="center"/>
    </xf>
    <xf numFmtId="165" fontId="0" fillId="3" borderId="5" xfId="0" applyNumberFormat="1" applyFill="1" applyBorder="1" applyAlignment="1">
      <alignment horizontal="center"/>
    </xf>
    <xf numFmtId="14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164" fontId="0" fillId="3" borderId="0" xfId="0" applyNumberFormat="1" applyFill="1" applyAlignment="1">
      <alignment horizontal="right"/>
    </xf>
    <xf numFmtId="3" fontId="0" fillId="3" borderId="0" xfId="0" applyNumberFormat="1" applyFill="1" applyAlignment="1">
      <alignment horizontal="right"/>
    </xf>
    <xf numFmtId="166" fontId="0" fillId="3" borderId="0" xfId="0" applyNumberFormat="1" applyFill="1" applyAlignment="1">
      <alignment horizontal="right"/>
    </xf>
    <xf numFmtId="167" fontId="1" fillId="2" borderId="0" xfId="0" applyNumberFormat="1" applyFont="1" applyFill="1"/>
    <xf numFmtId="165" fontId="1" fillId="0" borderId="0" xfId="0" applyNumberFormat="1" applyFont="1"/>
    <xf numFmtId="168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" fontId="0" fillId="3" borderId="0" xfId="0" applyNumberFormat="1" applyFill="1" applyAlignment="1">
      <alignment horizontal="right"/>
    </xf>
    <xf numFmtId="171" fontId="0" fillId="3" borderId="0" xfId="0" applyNumberFormat="1" applyFill="1" applyAlignment="1">
      <alignment horizontal="right"/>
    </xf>
  </cellXfs>
  <cellStyles count="16">
    <cellStyle name="=C:\WINNT35\SYSTEM32\COMMAND.COM" xfId="2" xr:uid="{00000000-0005-0000-0000-000000000000}"/>
    <cellStyle name="Comma 2" xfId="3" xr:uid="{00000000-0005-0000-0000-000001000000}"/>
    <cellStyle name="Comma 2 2" xfId="14" xr:uid="{00000000-0005-0000-0000-000002000000}"/>
    <cellStyle name="Comma 3" xfId="15" xr:uid="{00000000-0005-0000-0000-000003000000}"/>
    <cellStyle name="Heading 1 2" xfId="4" xr:uid="{00000000-0005-0000-0000-000004000000}"/>
    <cellStyle name="Heading 2 2" xfId="5" xr:uid="{00000000-0005-0000-0000-000005000000}"/>
    <cellStyle name="inputDate" xfId="6" xr:uid="{00000000-0005-0000-0000-000006000000}"/>
    <cellStyle name="inputExposure" xfId="7" xr:uid="{00000000-0005-0000-0000-000007000000}"/>
    <cellStyle name="inputPercentageL" xfId="8" xr:uid="{00000000-0005-0000-0000-000008000000}"/>
    <cellStyle name="inputText" xfId="9" xr:uid="{00000000-0005-0000-0000-000009000000}"/>
    <cellStyle name="Normal" xfId="0" builtinId="0"/>
    <cellStyle name="Normal 2" xfId="1" xr:uid="{00000000-0005-0000-0000-00000B000000}"/>
    <cellStyle name="Percent 2" xfId="10" xr:uid="{00000000-0005-0000-0000-00000C000000}"/>
    <cellStyle name="sup2Date" xfId="11" xr:uid="{00000000-0005-0000-0000-00000D000000}"/>
    <cellStyle name="sup2Int" xfId="12" xr:uid="{00000000-0005-0000-0000-00000E000000}"/>
    <cellStyle name="sup2ParameterE" xfId="13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C11"/>
  <sheetViews>
    <sheetView workbookViewId="0">
      <selection activeCell="C11" sqref="C11"/>
    </sheetView>
  </sheetViews>
  <sheetFormatPr defaultRowHeight="15" x14ac:dyDescent="0.25"/>
  <cols>
    <col min="1" max="1" width="3" bestFit="1" customWidth="1"/>
    <col min="2" max="2" width="54.7109375" bestFit="1" customWidth="1"/>
    <col min="3" max="3" width="18.42578125" bestFit="1" customWidth="1"/>
  </cols>
  <sheetData>
    <row r="1" spans="1:3" x14ac:dyDescent="0.25">
      <c r="A1" s="2">
        <v>10</v>
      </c>
      <c r="B1" s="3" t="s">
        <v>0</v>
      </c>
      <c r="C1" s="17" t="s">
        <v>1</v>
      </c>
    </row>
    <row r="2" spans="1:3" x14ac:dyDescent="0.25">
      <c r="A2" s="2">
        <v>20</v>
      </c>
      <c r="B2" s="3" t="s">
        <v>2</v>
      </c>
      <c r="C2" s="18" t="s">
        <v>3</v>
      </c>
    </row>
    <row r="3" spans="1:3" x14ac:dyDescent="0.25">
      <c r="A3" s="2">
        <v>30</v>
      </c>
      <c r="B3" s="3" t="s">
        <v>9</v>
      </c>
      <c r="C3" s="17">
        <v>46112</v>
      </c>
    </row>
    <row r="4" spans="1:3" x14ac:dyDescent="0.25">
      <c r="A4" s="2">
        <v>40</v>
      </c>
      <c r="B4" s="3" t="s">
        <v>10</v>
      </c>
      <c r="C4" s="19">
        <v>0</v>
      </c>
    </row>
    <row r="5" spans="1:3" x14ac:dyDescent="0.25">
      <c r="A5" s="2">
        <v>50</v>
      </c>
      <c r="B5" s="3" t="s">
        <v>6</v>
      </c>
      <c r="C5" s="19">
        <v>999990</v>
      </c>
    </row>
    <row r="6" spans="1:3" x14ac:dyDescent="0.25">
      <c r="A6" s="2">
        <v>60</v>
      </c>
      <c r="B6" s="3" t="s">
        <v>7</v>
      </c>
      <c r="C6" s="19">
        <v>20000000</v>
      </c>
    </row>
    <row r="7" spans="1:3" x14ac:dyDescent="0.25">
      <c r="A7" s="2">
        <v>70</v>
      </c>
      <c r="B7" s="3" t="s">
        <v>11</v>
      </c>
      <c r="C7" s="20">
        <v>41</v>
      </c>
    </row>
    <row r="8" spans="1:3" x14ac:dyDescent="0.25">
      <c r="A8" s="2">
        <v>80</v>
      </c>
      <c r="B8" s="3" t="s">
        <v>12</v>
      </c>
      <c r="C8" s="21">
        <v>0</v>
      </c>
    </row>
    <row r="9" spans="1:3" x14ac:dyDescent="0.25">
      <c r="A9" s="2">
        <v>90</v>
      </c>
      <c r="B9" s="3" t="s">
        <v>13</v>
      </c>
      <c r="C9" s="19">
        <v>0</v>
      </c>
    </row>
    <row r="10" spans="1:3" x14ac:dyDescent="0.25">
      <c r="A10" s="4"/>
      <c r="B10" s="4"/>
      <c r="C10" s="4"/>
    </row>
    <row r="11" spans="1:3" x14ac:dyDescent="0.25">
      <c r="A11" s="2"/>
      <c r="B11" s="1" t="s">
        <v>14</v>
      </c>
      <c r="C11" s="22">
        <v>1.6000000000000001E-3</v>
      </c>
    </row>
  </sheetData>
  <pageMargins left="0.7" right="0.7" top="0.75" bottom="0.75" header="0.3" footer="0.3"/>
  <pageSetup orientation="portrait" r:id="rId1"/>
  <headerFooter>
    <oddFooter>&amp;C_x000D_&amp;1#&amp;"Calibri"&amp;12&amp;K000000 Nasdaq - Internal Use: Distribution limited to Nasdaq personnel and authorized third parties subject to confidentiality obligations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23"/>
  <sheetViews>
    <sheetView tabSelected="1" zoomScaleNormal="100" workbookViewId="0">
      <selection activeCell="B1" sqref="B1"/>
    </sheetView>
  </sheetViews>
  <sheetFormatPr defaultRowHeight="15" x14ac:dyDescent="0.25"/>
  <cols>
    <col min="1" max="1" width="3" bestFit="1" customWidth="1"/>
    <col min="2" max="2" width="45.42578125" bestFit="1" customWidth="1"/>
    <col min="3" max="3" width="22.85546875" customWidth="1"/>
    <col min="4" max="4" width="10" bestFit="1" customWidth="1"/>
    <col min="5" max="5" width="42.7109375" bestFit="1" customWidth="1"/>
    <col min="6" max="8" width="16.85546875" bestFit="1" customWidth="1"/>
    <col min="9" max="9" width="12" bestFit="1" customWidth="1"/>
    <col min="10" max="10" width="12.42578125" bestFit="1" customWidth="1"/>
  </cols>
  <sheetData>
    <row r="1" spans="1:10" x14ac:dyDescent="0.25">
      <c r="A1">
        <v>10</v>
      </c>
      <c r="B1" s="3" t="s">
        <v>0</v>
      </c>
      <c r="C1" s="17" t="s">
        <v>1</v>
      </c>
    </row>
    <row r="2" spans="1:10" x14ac:dyDescent="0.25">
      <c r="A2">
        <v>20</v>
      </c>
      <c r="B2" s="3" t="s">
        <v>18</v>
      </c>
      <c r="C2" s="18" t="s">
        <v>19</v>
      </c>
    </row>
    <row r="3" spans="1:10" x14ac:dyDescent="0.25">
      <c r="A3">
        <v>30</v>
      </c>
      <c r="B3" s="3" t="s">
        <v>15</v>
      </c>
      <c r="C3" s="17">
        <v>46203</v>
      </c>
      <c r="E3" s="14"/>
      <c r="F3" s="14"/>
      <c r="G3" s="14"/>
      <c r="H3" s="14"/>
    </row>
    <row r="4" spans="1:10" x14ac:dyDescent="0.25">
      <c r="A4">
        <v>40</v>
      </c>
      <c r="B4" s="3" t="s">
        <v>22</v>
      </c>
      <c r="C4" s="27">
        <v>46867870</v>
      </c>
    </row>
    <row r="5" spans="1:10" x14ac:dyDescent="0.25">
      <c r="A5">
        <v>50</v>
      </c>
      <c r="B5" s="3" t="s">
        <v>23</v>
      </c>
      <c r="C5" s="27">
        <v>3699999990</v>
      </c>
    </row>
    <row r="6" spans="1:10" x14ac:dyDescent="0.25">
      <c r="A6">
        <v>60</v>
      </c>
      <c r="B6" s="3" t="s">
        <v>24</v>
      </c>
      <c r="C6" s="27">
        <v>192899520</v>
      </c>
    </row>
    <row r="7" spans="1:10" x14ac:dyDescent="0.25">
      <c r="A7">
        <v>70</v>
      </c>
      <c r="B7" s="3" t="s">
        <v>20</v>
      </c>
      <c r="C7" s="26">
        <v>35</v>
      </c>
    </row>
    <row r="8" spans="1:10" x14ac:dyDescent="0.25">
      <c r="A8">
        <v>80</v>
      </c>
      <c r="B8" s="1" t="s">
        <v>8</v>
      </c>
      <c r="C8" s="13">
        <v>1.204E-2</v>
      </c>
    </row>
    <row r="9" spans="1:10" x14ac:dyDescent="0.25">
      <c r="A9">
        <v>90</v>
      </c>
      <c r="B9" s="3" t="s">
        <v>21</v>
      </c>
      <c r="C9" s="27">
        <v>54022483767</v>
      </c>
    </row>
    <row r="13" spans="1:10" x14ac:dyDescent="0.25">
      <c r="H13" s="14"/>
      <c r="J13" s="14"/>
    </row>
    <row r="14" spans="1:10" x14ac:dyDescent="0.25">
      <c r="H14" s="14"/>
      <c r="I14" s="14"/>
      <c r="J14" s="14"/>
    </row>
    <row r="16" spans="1:10" x14ac:dyDescent="0.25">
      <c r="B16" s="14"/>
      <c r="C16" s="14"/>
      <c r="E16" s="23"/>
      <c r="F16" s="23"/>
      <c r="G16" s="23"/>
    </row>
    <row r="23" spans="3:3" x14ac:dyDescent="0.25">
      <c r="C23" s="14"/>
    </row>
  </sheetData>
  <pageMargins left="0.7" right="0.7" top="0.75" bottom="0.75" header="0.3" footer="0.3"/>
  <pageSetup orientation="portrait" r:id="rId1"/>
  <headerFooter>
    <oddFooter>&amp;C_x000D_&amp;1#&amp;"Calibri"&amp;12&amp;K000000 Nasdaq - Internal Use: Distribution limited to Nasdaq personnel and authorized third parties subject to confidentiality obligations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124"/>
  <sheetViews>
    <sheetView zoomScaleNormal="100" workbookViewId="0">
      <selection activeCell="D19" sqref="D19"/>
    </sheetView>
  </sheetViews>
  <sheetFormatPr defaultRowHeight="15" x14ac:dyDescent="0.25"/>
  <cols>
    <col min="1" max="1" width="13.28515625" bestFit="1" customWidth="1"/>
    <col min="2" max="4" width="16.85546875" customWidth="1"/>
  </cols>
  <sheetData>
    <row r="1" spans="1:4" x14ac:dyDescent="0.25">
      <c r="A1" s="5" t="s">
        <v>15</v>
      </c>
      <c r="B1" s="6" t="s">
        <v>3</v>
      </c>
      <c r="C1" s="6" t="s">
        <v>4</v>
      </c>
      <c r="D1" s="10" t="s">
        <v>5</v>
      </c>
    </row>
    <row r="2" spans="1:4" x14ac:dyDescent="0.25">
      <c r="A2" s="7">
        <f>DATE(2026,3,30)</f>
        <v>46111</v>
      </c>
      <c r="B2" s="11">
        <v>1.6000000000000001E-3</v>
      </c>
      <c r="C2" s="11"/>
      <c r="D2" s="12"/>
    </row>
    <row r="3" spans="1:4" x14ac:dyDescent="0.25">
      <c r="A3" s="7">
        <f>DATE(2025,12,30)</f>
        <v>46021</v>
      </c>
      <c r="B3" s="11">
        <v>2.0215812217256215E-3</v>
      </c>
      <c r="C3" s="11">
        <v>5.0780154896373914E-3</v>
      </c>
      <c r="D3" s="12"/>
    </row>
    <row r="4" spans="1:4" x14ac:dyDescent="0.25">
      <c r="A4" s="7">
        <v>45930</v>
      </c>
      <c r="B4" s="11">
        <v>2.0660278798124965E-3</v>
      </c>
      <c r="C4" s="11">
        <v>4.2975252778732279E-3</v>
      </c>
      <c r="D4" s="12"/>
    </row>
    <row r="5" spans="1:4" x14ac:dyDescent="0.25">
      <c r="A5" s="7">
        <v>45838</v>
      </c>
      <c r="B5" s="11">
        <v>2.1996986941205813E-3</v>
      </c>
      <c r="C5" s="11">
        <v>4.1354967609033393E-3</v>
      </c>
      <c r="D5" s="12"/>
    </row>
    <row r="6" spans="1:4" x14ac:dyDescent="0.25">
      <c r="A6" s="7">
        <v>45747</v>
      </c>
      <c r="B6" s="11">
        <v>2.2242303948790021E-3</v>
      </c>
      <c r="C6" s="11">
        <v>4.3271201453519044E-3</v>
      </c>
      <c r="D6" s="12"/>
    </row>
    <row r="7" spans="1:4" x14ac:dyDescent="0.25">
      <c r="A7" s="7">
        <v>45656</v>
      </c>
      <c r="B7" s="11">
        <v>2.1897769864762735E-3</v>
      </c>
      <c r="C7" s="11">
        <v>3.9799125753939004E-3</v>
      </c>
      <c r="D7" s="12">
        <v>2.1257142857142859E-3</v>
      </c>
    </row>
    <row r="8" spans="1:4" x14ac:dyDescent="0.25">
      <c r="A8" s="7">
        <v>45562</v>
      </c>
      <c r="B8" s="11">
        <v>2.1740935009415007E-3</v>
      </c>
      <c r="C8" s="11">
        <v>3.6415320637579354E-3</v>
      </c>
      <c r="D8" s="12">
        <v>2.0841254044235901E-3</v>
      </c>
    </row>
    <row r="9" spans="1:4" x14ac:dyDescent="0.25">
      <c r="A9" s="7">
        <v>45470</v>
      </c>
      <c r="B9" s="11">
        <v>2.1195628534825726E-3</v>
      </c>
      <c r="C9" s="11">
        <v>3.5955814276938886E-3</v>
      </c>
      <c r="D9" s="12">
        <v>2.2355464385183702E-3</v>
      </c>
    </row>
    <row r="10" spans="1:4" x14ac:dyDescent="0.25">
      <c r="A10" s="7">
        <v>45379</v>
      </c>
      <c r="B10" s="11">
        <v>2.1780056035678183E-3</v>
      </c>
      <c r="C10" s="11">
        <v>4.1759619174843035E-3</v>
      </c>
      <c r="D10" s="12">
        <v>2.3243994914486348E-3</v>
      </c>
    </row>
    <row r="11" spans="1:4" x14ac:dyDescent="0.25">
      <c r="A11" s="7">
        <v>45289</v>
      </c>
      <c r="B11" s="11">
        <v>2.1207849483755501E-3</v>
      </c>
      <c r="C11" s="11">
        <v>3.0558285232218847E-3</v>
      </c>
      <c r="D11" s="12">
        <v>2.4666236138990499E-3</v>
      </c>
    </row>
    <row r="12" spans="1:4" x14ac:dyDescent="0.25">
      <c r="A12" s="7">
        <v>45198</v>
      </c>
      <c r="B12" s="11">
        <v>1.6000000000000001E-3</v>
      </c>
      <c r="C12" s="11">
        <v>7.7340458676387197E-3</v>
      </c>
      <c r="D12" s="12">
        <v>3.5028647731856202E-3</v>
      </c>
    </row>
    <row r="13" spans="1:4" x14ac:dyDescent="0.25">
      <c r="A13" s="7">
        <v>45161</v>
      </c>
      <c r="B13" s="11">
        <v>1.7210203714154799E-3</v>
      </c>
      <c r="C13" s="11">
        <v>7.5809901242445098E-3</v>
      </c>
      <c r="D13" s="12">
        <v>3.1981651030193602E-3</v>
      </c>
    </row>
    <row r="14" spans="1:4" x14ac:dyDescent="0.25">
      <c r="A14" s="7">
        <v>45130</v>
      </c>
      <c r="B14" s="11">
        <v>1.6000000000000001E-3</v>
      </c>
      <c r="C14" s="11">
        <v>9.29398416020576E-3</v>
      </c>
      <c r="D14" s="12">
        <v>3.6765693049036702E-3</v>
      </c>
    </row>
    <row r="15" spans="1:4" x14ac:dyDescent="0.25">
      <c r="A15" s="7">
        <v>45107</v>
      </c>
      <c r="B15" s="11">
        <v>1.66157440309753E-3</v>
      </c>
      <c r="C15" s="11">
        <v>9.9683539931729199E-3</v>
      </c>
      <c r="D15" s="12">
        <v>3.2000817187461598E-3</v>
      </c>
    </row>
    <row r="16" spans="1:4" x14ac:dyDescent="0.25">
      <c r="A16" s="7">
        <v>45077</v>
      </c>
      <c r="B16" s="11">
        <v>1.6000000000000001E-3</v>
      </c>
      <c r="C16" s="11">
        <v>9.4585649538648196E-3</v>
      </c>
      <c r="D16" s="12">
        <v>4.3286871964847403E-3</v>
      </c>
    </row>
    <row r="17" spans="1:4" x14ac:dyDescent="0.25">
      <c r="A17" s="7">
        <v>45044</v>
      </c>
      <c r="B17" s="11">
        <v>2.0910773038506302E-3</v>
      </c>
      <c r="C17" s="11">
        <v>9.1726823535219007E-3</v>
      </c>
      <c r="D17" s="12">
        <v>5.7236473378810097E-3</v>
      </c>
    </row>
    <row r="18" spans="1:4" x14ac:dyDescent="0.25">
      <c r="A18" s="7">
        <v>45016</v>
      </c>
      <c r="B18" s="11">
        <v>1.6000000000000001E-3</v>
      </c>
      <c r="C18" s="11">
        <v>9.4294681515280695E-3</v>
      </c>
      <c r="D18" s="12">
        <v>3.20487020481289E-3</v>
      </c>
    </row>
    <row r="19" spans="1:4" x14ac:dyDescent="0.25">
      <c r="A19" s="7">
        <v>44985</v>
      </c>
      <c r="B19" s="11">
        <v>1.6000000000000001E-3</v>
      </c>
      <c r="C19" s="11">
        <v>9.3848489341271692E-3</v>
      </c>
      <c r="D19" s="12">
        <v>2.9935786450791101E-3</v>
      </c>
    </row>
    <row r="20" spans="1:4" x14ac:dyDescent="0.25">
      <c r="A20" s="7">
        <v>44957</v>
      </c>
      <c r="B20" s="11">
        <v>2.1895825439707211E-3</v>
      </c>
      <c r="C20" s="11">
        <v>3.4571228676495628E-3</v>
      </c>
      <c r="D20" s="12">
        <v>2.0586285618318075E-3</v>
      </c>
    </row>
    <row r="21" spans="1:4" x14ac:dyDescent="0.25">
      <c r="A21" s="7">
        <v>44925</v>
      </c>
      <c r="B21" s="11">
        <v>2.1424409925928931E-3</v>
      </c>
      <c r="C21" s="11">
        <v>3.6913099483486208E-3</v>
      </c>
      <c r="D21" s="12">
        <v>2.0829599168612901E-3</v>
      </c>
    </row>
    <row r="22" spans="1:4" x14ac:dyDescent="0.25">
      <c r="A22" s="7">
        <v>44895</v>
      </c>
      <c r="B22" s="11">
        <v>3.955943988316806E-3</v>
      </c>
      <c r="C22" s="11">
        <v>3.3755688867441467E-3</v>
      </c>
      <c r="D22" s="12">
        <v>2.3186677280861183E-3</v>
      </c>
    </row>
    <row r="23" spans="1:4" x14ac:dyDescent="0.25">
      <c r="A23" s="7">
        <v>44865</v>
      </c>
      <c r="B23" s="11">
        <v>2.2331833973399471E-3</v>
      </c>
      <c r="C23" s="11">
        <v>3.7962677241409493E-3</v>
      </c>
      <c r="D23" s="12">
        <v>2.4122726519595389E-3</v>
      </c>
    </row>
    <row r="24" spans="1:4" x14ac:dyDescent="0.25">
      <c r="A24" s="7">
        <v>44834</v>
      </c>
      <c r="B24" s="11">
        <v>3.0682479895078746E-3</v>
      </c>
      <c r="C24" s="11">
        <v>3.8076014884020795E-3</v>
      </c>
      <c r="D24" s="12">
        <v>2.4655154014707101E-3</v>
      </c>
    </row>
    <row r="25" spans="1:4" x14ac:dyDescent="0.25">
      <c r="A25" s="7">
        <v>44804</v>
      </c>
      <c r="B25" s="11">
        <v>4.0470664990129319E-3</v>
      </c>
      <c r="C25" s="11">
        <v>3.5483558825468594E-3</v>
      </c>
      <c r="D25" s="12">
        <v>2.5126276745972283E-3</v>
      </c>
    </row>
    <row r="26" spans="1:4" x14ac:dyDescent="0.25">
      <c r="A26" s="7">
        <v>44771</v>
      </c>
      <c r="B26" s="11">
        <v>3.805100039823144E-3</v>
      </c>
      <c r="C26" s="11">
        <v>3.9442730545974575E-3</v>
      </c>
      <c r="D26" s="12">
        <v>2.5370776324372974E-3</v>
      </c>
    </row>
    <row r="27" spans="1:4" x14ac:dyDescent="0.25">
      <c r="A27" s="7">
        <v>44742</v>
      </c>
      <c r="B27" s="11">
        <v>4.2892176976229608E-3</v>
      </c>
      <c r="C27" s="11">
        <v>3.6140296522968432E-3</v>
      </c>
      <c r="D27" s="12">
        <v>3.125031271131902E-3</v>
      </c>
    </row>
    <row r="28" spans="1:4" x14ac:dyDescent="0.25">
      <c r="A28" s="7">
        <v>44712</v>
      </c>
      <c r="B28" s="11">
        <v>2.7765428794228365E-3</v>
      </c>
      <c r="C28" s="11">
        <v>3.8986323437346288E-3</v>
      </c>
      <c r="D28" s="12">
        <v>3.3335107030025954E-3</v>
      </c>
    </row>
    <row r="29" spans="1:4" x14ac:dyDescent="0.25">
      <c r="A29" s="7">
        <v>44652</v>
      </c>
      <c r="B29" s="11">
        <v>2.7226774714409329E-3</v>
      </c>
      <c r="C29" s="11">
        <v>3.6110087069385244E-3</v>
      </c>
      <c r="D29" s="12">
        <v>5.0433996193095538E-3</v>
      </c>
    </row>
    <row r="30" spans="1:4" x14ac:dyDescent="0.25">
      <c r="A30" s="7">
        <v>44651</v>
      </c>
      <c r="B30" s="11">
        <v>2.1681268825187242E-3</v>
      </c>
      <c r="C30" s="11">
        <v>3.6213604209709917E-3</v>
      </c>
      <c r="D30" s="12">
        <v>4.9883806303061985E-3</v>
      </c>
    </row>
    <row r="31" spans="1:4" x14ac:dyDescent="0.25">
      <c r="A31" s="7">
        <v>44620</v>
      </c>
      <c r="B31" s="11">
        <v>2.147873090269307E-3</v>
      </c>
      <c r="C31" s="11">
        <v>3.6902618497175123E-3</v>
      </c>
      <c r="D31" s="12">
        <v>4.9523546470761721E-3</v>
      </c>
    </row>
    <row r="32" spans="1:4" x14ac:dyDescent="0.25">
      <c r="A32" s="7">
        <v>44583</v>
      </c>
      <c r="B32" s="11">
        <v>2.1577307966958409E-3</v>
      </c>
      <c r="C32" s="11">
        <v>4.0299933438929679E-3</v>
      </c>
      <c r="D32" s="12">
        <v>4.5654607333299353E-3</v>
      </c>
    </row>
    <row r="33" spans="1:4" x14ac:dyDescent="0.25">
      <c r="A33" s="7">
        <v>44561</v>
      </c>
      <c r="B33" s="11">
        <v>2.4859898341603355E-3</v>
      </c>
      <c r="C33" s="11">
        <v>3.5674640206889967E-3</v>
      </c>
      <c r="D33" s="12">
        <v>4.8371312841879992E-3</v>
      </c>
    </row>
    <row r="34" spans="1:4" x14ac:dyDescent="0.25">
      <c r="A34" s="7">
        <v>44530</v>
      </c>
      <c r="B34" s="11">
        <v>3.4837029542281761E-3</v>
      </c>
      <c r="C34" s="11">
        <v>4.3156806180035456E-3</v>
      </c>
      <c r="D34" s="12">
        <v>5.1399614213504235E-3</v>
      </c>
    </row>
    <row r="35" spans="1:4" x14ac:dyDescent="0.25">
      <c r="A35" s="7">
        <v>44500</v>
      </c>
      <c r="B35" s="11">
        <v>2.220564073388432E-3</v>
      </c>
      <c r="C35" s="11">
        <v>3.7291381967788904E-3</v>
      </c>
      <c r="D35" s="12">
        <v>4.5477927104813735E-3</v>
      </c>
    </row>
    <row r="36" spans="1:4" x14ac:dyDescent="0.25">
      <c r="A36" s="7">
        <v>44469</v>
      </c>
      <c r="B36" s="11">
        <v>3.2439620664098203E-3</v>
      </c>
      <c r="C36" s="11">
        <v>4.0128697594718861E-3</v>
      </c>
      <c r="D36" s="12">
        <v>3.9882649547643189E-3</v>
      </c>
    </row>
    <row r="37" spans="1:4" x14ac:dyDescent="0.25">
      <c r="A37" s="7">
        <v>44439</v>
      </c>
      <c r="B37" s="11">
        <v>4.2381754474915805E-3</v>
      </c>
      <c r="C37" s="11">
        <v>3.8758361202191533E-3</v>
      </c>
      <c r="D37" s="12">
        <v>3.4594561905968305E-3</v>
      </c>
    </row>
    <row r="38" spans="1:4" x14ac:dyDescent="0.25">
      <c r="A38" s="7">
        <v>44407</v>
      </c>
      <c r="B38" s="11">
        <v>2.6890972523616621E-3</v>
      </c>
      <c r="C38" s="11">
        <v>3.9376278379547099E-3</v>
      </c>
      <c r="D38" s="12">
        <v>3.2563628483556302E-3</v>
      </c>
    </row>
    <row r="39" spans="1:4" x14ac:dyDescent="0.25">
      <c r="A39" s="7">
        <v>44377</v>
      </c>
      <c r="B39" s="11">
        <v>1.9712325764168329E-3</v>
      </c>
      <c r="C39" s="11">
        <v>3.6933180560992105E-3</v>
      </c>
      <c r="D39" s="12">
        <v>2.2970746769655913E-3</v>
      </c>
    </row>
    <row r="40" spans="1:4" x14ac:dyDescent="0.25">
      <c r="A40" s="7">
        <v>44347</v>
      </c>
      <c r="B40" s="11">
        <v>2.9104611664893319E-3</v>
      </c>
      <c r="C40" s="11">
        <v>3.3466862659232875E-3</v>
      </c>
      <c r="D40" s="12">
        <v>2.584696774081287E-3</v>
      </c>
    </row>
    <row r="41" spans="1:4" x14ac:dyDescent="0.25">
      <c r="A41" s="7">
        <v>44316</v>
      </c>
      <c r="B41" s="11">
        <v>2.1299310900093319E-3</v>
      </c>
      <c r="C41" s="11">
        <v>3.4214842677943499E-3</v>
      </c>
      <c r="D41" s="12">
        <v>3.3899150831142445E-3</v>
      </c>
    </row>
    <row r="42" spans="1:4" x14ac:dyDescent="0.25">
      <c r="A42" s="7">
        <v>44276</v>
      </c>
      <c r="B42" s="11">
        <v>2.1887297539918229E-3</v>
      </c>
      <c r="C42" s="11">
        <v>3.6805897203829063E-3</v>
      </c>
      <c r="D42" s="12">
        <v>4.1493588224853729E-3</v>
      </c>
    </row>
    <row r="43" spans="1:4" x14ac:dyDescent="0.25">
      <c r="A43" s="7">
        <v>44253</v>
      </c>
      <c r="B43" s="11">
        <v>2.4174264202442932E-3</v>
      </c>
      <c r="C43" s="11">
        <v>3.3334682081241655E-3</v>
      </c>
      <c r="D43" s="12">
        <v>4.2414248370513628E-3</v>
      </c>
    </row>
    <row r="44" spans="1:4" x14ac:dyDescent="0.25">
      <c r="A44" s="7">
        <v>44217</v>
      </c>
      <c r="B44" s="11">
        <v>2.408547692368217E-3</v>
      </c>
      <c r="C44" s="11">
        <v>4.059012731113627E-3</v>
      </c>
      <c r="D44" s="12">
        <v>4.5562897609571912E-3</v>
      </c>
    </row>
    <row r="45" spans="1:4" x14ac:dyDescent="0.25">
      <c r="A45" s="7">
        <v>44185</v>
      </c>
      <c r="B45" s="11">
        <v>2.4258035864598067E-3</v>
      </c>
      <c r="C45" s="11">
        <v>3.8169165209459063E-3</v>
      </c>
      <c r="D45" s="12">
        <v>5.2603973998931715E-3</v>
      </c>
    </row>
    <row r="46" spans="1:4" x14ac:dyDescent="0.25">
      <c r="A46" s="7">
        <v>44155</v>
      </c>
      <c r="B46" s="11">
        <v>2.0887797323276272E-3</v>
      </c>
      <c r="C46" s="11">
        <v>4.3580568087538711E-3</v>
      </c>
      <c r="D46" s="12">
        <v>5.4323475712839608E-3</v>
      </c>
    </row>
    <row r="47" spans="1:4" x14ac:dyDescent="0.25">
      <c r="A47" s="7">
        <v>44124</v>
      </c>
      <c r="B47" s="11">
        <v>2.0539527139309299E-3</v>
      </c>
      <c r="C47" s="11">
        <v>4.4548816527287234E-3</v>
      </c>
      <c r="D47" s="12">
        <v>4.8598160223690869E-3</v>
      </c>
    </row>
    <row r="48" spans="1:4" x14ac:dyDescent="0.25">
      <c r="A48" s="7">
        <v>44094</v>
      </c>
      <c r="B48" s="11">
        <v>2.2714042008882937E-3</v>
      </c>
      <c r="C48" s="11">
        <v>4.2904972343680934E-3</v>
      </c>
      <c r="D48" s="12">
        <v>4.6292257685815168E-3</v>
      </c>
    </row>
    <row r="49" spans="1:4" x14ac:dyDescent="0.25">
      <c r="A49" s="7">
        <v>44063</v>
      </c>
      <c r="B49" s="11">
        <v>2.2934012765280605E-3</v>
      </c>
      <c r="C49" s="11">
        <v>5.0225812694124966E-3</v>
      </c>
      <c r="D49" s="12">
        <v>3.7252464869463892E-3</v>
      </c>
    </row>
    <row r="50" spans="1:4" x14ac:dyDescent="0.25">
      <c r="A50" s="7">
        <v>44013</v>
      </c>
      <c r="B50" s="11">
        <v>2.6101698333506145E-3</v>
      </c>
      <c r="C50" s="11">
        <v>4.9761418282596552E-3</v>
      </c>
      <c r="D50" s="12">
        <v>3.7965970859286558E-3</v>
      </c>
    </row>
    <row r="51" spans="1:4" x14ac:dyDescent="0.25">
      <c r="A51" s="7">
        <v>44002</v>
      </c>
      <c r="B51" s="11">
        <v>2.3201964100633726E-3</v>
      </c>
      <c r="C51" s="11">
        <v>4.9391292410181512E-3</v>
      </c>
      <c r="D51" s="12">
        <v>3.4233943272691837E-3</v>
      </c>
    </row>
    <row r="52" spans="1:4" x14ac:dyDescent="0.25">
      <c r="A52" s="7" t="s">
        <v>17</v>
      </c>
      <c r="B52" s="11">
        <v>2.8586064789934982E-3</v>
      </c>
      <c r="C52" s="11">
        <v>4.6689162351452066E-3</v>
      </c>
      <c r="D52" s="12">
        <v>3.7393685100627822E-3</v>
      </c>
    </row>
    <row r="53" spans="1:4" x14ac:dyDescent="0.25">
      <c r="A53" s="7">
        <v>43941</v>
      </c>
      <c r="B53" s="11">
        <v>2.2721642398235383E-3</v>
      </c>
      <c r="C53" s="11">
        <v>5.0121202724284159E-3</v>
      </c>
      <c r="D53" s="12">
        <v>2.9110314566850553E-3</v>
      </c>
    </row>
    <row r="54" spans="1:4" x14ac:dyDescent="0.25">
      <c r="A54" s="7">
        <v>43910</v>
      </c>
      <c r="B54" s="11">
        <v>2.5881346985598668E-3</v>
      </c>
      <c r="C54" s="11">
        <v>4.7155313449890662E-3</v>
      </c>
      <c r="D54" s="12">
        <v>3.1054947543607135E-3</v>
      </c>
    </row>
    <row r="55" spans="1:4" x14ac:dyDescent="0.25">
      <c r="A55" s="7">
        <v>43881</v>
      </c>
      <c r="B55" s="11">
        <v>2.8565803236812381E-3</v>
      </c>
      <c r="C55" s="11">
        <v>4.987115945887413E-3</v>
      </c>
      <c r="D55" s="12">
        <v>4.0031079615838235E-3</v>
      </c>
    </row>
    <row r="56" spans="1:4" x14ac:dyDescent="0.25">
      <c r="A56" s="7">
        <v>43850</v>
      </c>
      <c r="B56" s="11">
        <v>2.7891860784755775E-3</v>
      </c>
      <c r="C56" s="11">
        <v>4.601970129111909E-3</v>
      </c>
      <c r="D56" s="12">
        <v>4.2481101718163505E-3</v>
      </c>
    </row>
    <row r="57" spans="1:4" x14ac:dyDescent="0.25">
      <c r="A57" s="7">
        <v>43818</v>
      </c>
      <c r="B57" s="11">
        <v>3.3846505994942111E-3</v>
      </c>
      <c r="C57" s="11">
        <v>4.9123685416749283E-3</v>
      </c>
      <c r="D57" s="12">
        <v>4.6146497669132952E-3</v>
      </c>
    </row>
    <row r="58" spans="1:4" x14ac:dyDescent="0.25">
      <c r="A58" s="7">
        <v>43788</v>
      </c>
      <c r="B58" s="11">
        <v>4.4405372347934751E-3</v>
      </c>
      <c r="C58" s="11">
        <v>5.085945644722081E-3</v>
      </c>
      <c r="D58" s="12">
        <v>4.531266507678447E-3</v>
      </c>
    </row>
    <row r="59" spans="1:4" x14ac:dyDescent="0.25">
      <c r="A59" s="7" t="s">
        <v>16</v>
      </c>
      <c r="B59" s="11">
        <v>4.3502891350843537E-3</v>
      </c>
      <c r="C59" s="11">
        <v>4.9484068990167393E-3</v>
      </c>
      <c r="D59" s="12">
        <v>4.0755508702127689E-3</v>
      </c>
    </row>
    <row r="60" spans="1:4" x14ac:dyDescent="0.25">
      <c r="A60" s="7">
        <v>43727</v>
      </c>
      <c r="B60" s="11">
        <v>5.1075765142755761E-3</v>
      </c>
      <c r="C60" s="11">
        <v>4.4403565327096363E-3</v>
      </c>
      <c r="D60" s="12">
        <v>3.4320544545371244E-3</v>
      </c>
    </row>
    <row r="61" spans="1:4" x14ac:dyDescent="0.25">
      <c r="A61" s="7">
        <v>43696</v>
      </c>
      <c r="B61" s="11">
        <v>5.5252855155286671E-3</v>
      </c>
      <c r="C61" s="11">
        <v>4.1052190345336036E-3</v>
      </c>
      <c r="D61" s="12">
        <v>3.5499526671654603E-3</v>
      </c>
    </row>
    <row r="62" spans="1:4" x14ac:dyDescent="0.25">
      <c r="A62" s="7">
        <v>43665</v>
      </c>
      <c r="B62" s="11">
        <v>5.0157169742311323E-3</v>
      </c>
      <c r="C62" s="11">
        <v>4.0826106110015666E-3</v>
      </c>
      <c r="D62" s="12">
        <v>3.7338936798944548E-3</v>
      </c>
    </row>
    <row r="63" spans="1:4" x14ac:dyDescent="0.25">
      <c r="A63" s="7">
        <v>43635</v>
      </c>
      <c r="B63" s="11">
        <v>4.7876035844697813E-3</v>
      </c>
      <c r="C63" s="11">
        <v>7.8369858525460471E-3</v>
      </c>
      <c r="D63" s="12">
        <v>4.7876035844697813E-3</v>
      </c>
    </row>
    <row r="64" spans="1:4" x14ac:dyDescent="0.25">
      <c r="A64" s="7">
        <v>43604</v>
      </c>
      <c r="B64" s="11">
        <v>5.0037081138493734E-3</v>
      </c>
      <c r="C64" s="11">
        <v>7.9563266869749055E-3</v>
      </c>
      <c r="D64" s="12">
        <v>3.4131430843678118E-3</v>
      </c>
    </row>
    <row r="65" spans="1:4" x14ac:dyDescent="0.25">
      <c r="A65" s="7">
        <v>43574</v>
      </c>
      <c r="B65" s="11">
        <v>5.5621406574720466E-3</v>
      </c>
      <c r="C65" s="11">
        <v>7.599505642404164E-3</v>
      </c>
      <c r="D65" s="12">
        <v>4.1748948095402978E-3</v>
      </c>
    </row>
    <row r="66" spans="1:4" x14ac:dyDescent="0.25">
      <c r="A66" s="7">
        <v>43543</v>
      </c>
      <c r="B66" s="11">
        <v>6.0303644197574205E-3</v>
      </c>
      <c r="C66" s="11">
        <v>4.0610001482136544E-3</v>
      </c>
      <c r="D66" s="12">
        <v>3.9222364328215294E-3</v>
      </c>
    </row>
    <row r="67" spans="1:4" x14ac:dyDescent="0.25">
      <c r="A67" s="7">
        <v>43515</v>
      </c>
      <c r="B67" s="11">
        <v>6.8374469215080561E-3</v>
      </c>
      <c r="C67" s="11">
        <v>4.3630822360955605E-3</v>
      </c>
      <c r="D67" s="12">
        <v>3.9942292416009547E-3</v>
      </c>
    </row>
    <row r="68" spans="1:4" x14ac:dyDescent="0.25">
      <c r="A68" s="7">
        <v>43484</v>
      </c>
      <c r="B68" s="11">
        <v>6.8154387833030119E-3</v>
      </c>
      <c r="C68" s="11">
        <v>4.0633717730513578E-3</v>
      </c>
      <c r="D68" s="12">
        <v>4.3391250872357994E-3</v>
      </c>
    </row>
    <row r="69" spans="1:4" x14ac:dyDescent="0.25">
      <c r="A69" s="7">
        <v>43465</v>
      </c>
      <c r="B69" s="11">
        <v>7.4707741536260202E-3</v>
      </c>
      <c r="C69" s="11">
        <v>4.0112281383470685E-3</v>
      </c>
      <c r="D69" s="12">
        <v>4.6027800071621813E-3</v>
      </c>
    </row>
    <row r="70" spans="1:4" x14ac:dyDescent="0.25">
      <c r="A70" s="7">
        <v>43422</v>
      </c>
      <c r="B70" s="11">
        <v>8.2246092811349043E-3</v>
      </c>
      <c r="C70" s="11">
        <v>2.6210641849093086E-3</v>
      </c>
      <c r="D70" s="12">
        <v>5.2123677820037941E-3</v>
      </c>
    </row>
    <row r="71" spans="1:4" x14ac:dyDescent="0.25">
      <c r="A71" s="7">
        <v>43391</v>
      </c>
      <c r="B71" s="11">
        <v>8.095211957815247E-3</v>
      </c>
      <c r="C71" s="11">
        <v>2.0795416660976452E-3</v>
      </c>
      <c r="D71" s="12">
        <v>4.6498637214706616E-3</v>
      </c>
    </row>
    <row r="72" spans="1:4" x14ac:dyDescent="0.25">
      <c r="A72" s="7">
        <v>43361</v>
      </c>
      <c r="B72" s="11">
        <v>6.9106981724567536E-3</v>
      </c>
      <c r="C72" s="11">
        <v>2.0994351914169419E-3</v>
      </c>
      <c r="D72" s="12">
        <v>4.1874234360823551E-3</v>
      </c>
    </row>
    <row r="73" spans="1:4" x14ac:dyDescent="0.25">
      <c r="A73" s="7">
        <v>43330</v>
      </c>
      <c r="B73" s="11">
        <v>2.4194491616306144E-2</v>
      </c>
      <c r="C73" s="11">
        <v>2.1460018217737248E-3</v>
      </c>
      <c r="D73" s="12">
        <v>3.5635379436618772E-3</v>
      </c>
    </row>
    <row r="74" spans="1:4" x14ac:dyDescent="0.25">
      <c r="A74" s="7">
        <v>43299</v>
      </c>
      <c r="B74" s="11">
        <v>7.5701543725758382E-3</v>
      </c>
      <c r="C74" s="11">
        <v>6.2059930109587937E-3</v>
      </c>
      <c r="D74" s="12">
        <v>4.2890409894395486E-3</v>
      </c>
    </row>
    <row r="75" spans="1:4" x14ac:dyDescent="0.25">
      <c r="A75" s="7">
        <v>43269</v>
      </c>
      <c r="B75" s="11">
        <v>7.266583956012024E-3</v>
      </c>
      <c r="C75" s="11">
        <v>2.1980188910508598E-3</v>
      </c>
      <c r="D75" s="12">
        <v>3.309148318896091E-3</v>
      </c>
    </row>
    <row r="76" spans="1:4" x14ac:dyDescent="0.25">
      <c r="A76" s="7">
        <v>43238</v>
      </c>
      <c r="B76" s="11">
        <v>7.2792150052045012E-3</v>
      </c>
      <c r="C76" s="11">
        <v>2.0229517502466307E-3</v>
      </c>
      <c r="D76" s="12">
        <v>3.7780695716716725E-3</v>
      </c>
    </row>
    <row r="77" spans="1:4" x14ac:dyDescent="0.25">
      <c r="A77" s="7">
        <v>43208</v>
      </c>
      <c r="B77" s="11">
        <v>7.5588508752160461E-3</v>
      </c>
      <c r="C77" s="11">
        <v>2.0476995370216685E-3</v>
      </c>
      <c r="D77" s="12">
        <v>4.2684252798660983E-3</v>
      </c>
    </row>
    <row r="78" spans="1:4" x14ac:dyDescent="0.25">
      <c r="A78" s="7">
        <v>43177</v>
      </c>
      <c r="B78" s="11">
        <v>6.4909589300848856E-3</v>
      </c>
      <c r="C78" s="11">
        <v>2.2038535583179253E-3</v>
      </c>
      <c r="D78" s="12">
        <v>3.6095525590868218E-3</v>
      </c>
    </row>
    <row r="79" spans="1:4" x14ac:dyDescent="0.25">
      <c r="A79" s="7">
        <v>43149</v>
      </c>
      <c r="B79" s="11">
        <v>7.1486445767672945E-3</v>
      </c>
      <c r="C79" s="11">
        <v>2.1183724505017668E-3</v>
      </c>
      <c r="D79" s="12">
        <v>4.1023806580846138E-3</v>
      </c>
    </row>
    <row r="80" spans="1:4" x14ac:dyDescent="0.25">
      <c r="A80" s="7">
        <v>43118</v>
      </c>
      <c r="B80" s="11">
        <v>4.8569075109974403E-3</v>
      </c>
      <c r="C80" s="11">
        <v>2.0601439770988532E-3</v>
      </c>
      <c r="D80" s="12">
        <v>4.2033518834251543E-3</v>
      </c>
    </row>
    <row r="81" spans="1:4" x14ac:dyDescent="0.25">
      <c r="A81" s="7">
        <v>43086</v>
      </c>
      <c r="B81" s="11">
        <v>4.435937858859049E-3</v>
      </c>
      <c r="C81" s="11">
        <v>2.1605844828340025E-3</v>
      </c>
      <c r="D81" s="12">
        <v>5.331290743120067E-3</v>
      </c>
    </row>
    <row r="82" spans="1:4" x14ac:dyDescent="0.25">
      <c r="A82" s="7">
        <v>43056</v>
      </c>
      <c r="B82" s="11">
        <v>5.3622850757568865E-3</v>
      </c>
      <c r="C82" s="11">
        <v>2.4656486289695201E-3</v>
      </c>
      <c r="D82" s="12">
        <v>6.1049542587765671E-3</v>
      </c>
    </row>
    <row r="83" spans="1:4" x14ac:dyDescent="0.25">
      <c r="A83" s="7">
        <v>43024</v>
      </c>
      <c r="B83" s="11">
        <v>5.2378147410008886E-3</v>
      </c>
      <c r="C83" s="11">
        <v>2.2100340028376971E-3</v>
      </c>
      <c r="D83" s="12">
        <v>6.3132426833039197E-3</v>
      </c>
    </row>
    <row r="84" spans="1:4" x14ac:dyDescent="0.25">
      <c r="A84" s="7">
        <v>42995</v>
      </c>
      <c r="B84" s="11">
        <v>5.8450632100847891E-3</v>
      </c>
      <c r="C84" s="11">
        <v>2.0015368740984715E-3</v>
      </c>
      <c r="D84" s="12">
        <v>5.0420330329695017E-3</v>
      </c>
    </row>
    <row r="85" spans="1:4" x14ac:dyDescent="0.25">
      <c r="A85" s="7">
        <v>42964</v>
      </c>
      <c r="B85" s="11">
        <v>5.5744500026117865E-3</v>
      </c>
      <c r="C85" s="11">
        <v>3.2597472214985815E-3</v>
      </c>
      <c r="D85" s="12">
        <v>5.9804606605025745E-3</v>
      </c>
    </row>
    <row r="86" spans="1:4" x14ac:dyDescent="0.25">
      <c r="A86" s="7">
        <v>42947</v>
      </c>
      <c r="B86" s="11">
        <v>4.9746977046066111E-3</v>
      </c>
      <c r="C86" s="11">
        <v>2.7593418343984338E-3</v>
      </c>
      <c r="D86" s="12">
        <v>5.1945462567619663E-3</v>
      </c>
    </row>
    <row r="87" spans="1:4" x14ac:dyDescent="0.25">
      <c r="A87" s="7">
        <v>42903</v>
      </c>
      <c r="B87" s="11">
        <v>5.013887346343786E-3</v>
      </c>
      <c r="C87" s="11">
        <v>2.7005323796529855E-3</v>
      </c>
      <c r="D87" s="12">
        <v>3.8196247812520181E-3</v>
      </c>
    </row>
    <row r="88" spans="1:4" x14ac:dyDescent="0.25">
      <c r="A88" s="7">
        <v>42872</v>
      </c>
      <c r="B88" s="11">
        <v>4.4778946359030269E-3</v>
      </c>
      <c r="C88" s="11">
        <v>2.0720599027039392E-3</v>
      </c>
      <c r="D88" s="12">
        <v>3.8728763062184026E-3</v>
      </c>
    </row>
    <row r="89" spans="1:4" x14ac:dyDescent="0.25">
      <c r="A89" s="7">
        <v>42842</v>
      </c>
      <c r="B89" s="11">
        <v>4.1829858391069803E-3</v>
      </c>
      <c r="C89" s="11">
        <v>2.0387863565979798E-3</v>
      </c>
      <c r="D89" s="12">
        <v>3.8010732852527072E-3</v>
      </c>
    </row>
    <row r="90" spans="1:4" x14ac:dyDescent="0.25">
      <c r="A90" s="7">
        <v>42811</v>
      </c>
      <c r="B90" s="11">
        <v>3.4400201184411005E-3</v>
      </c>
      <c r="C90" s="11">
        <v>5.6001950501487555E-3</v>
      </c>
      <c r="D90" s="12">
        <v>4.1717093041532425E-3</v>
      </c>
    </row>
    <row r="91" spans="1:4" x14ac:dyDescent="0.25">
      <c r="A91" s="7">
        <v>42734</v>
      </c>
      <c r="B91" s="11">
        <v>3.8407286343653951E-3</v>
      </c>
      <c r="C91" s="11">
        <v>2.0403634983067213E-3</v>
      </c>
      <c r="D91" s="12">
        <v>3.1743842273879567E-3</v>
      </c>
    </row>
    <row r="92" spans="1:4" x14ac:dyDescent="0.25">
      <c r="A92" s="7">
        <v>42704</v>
      </c>
      <c r="B92" s="11">
        <v>3.129551963975782E-3</v>
      </c>
      <c r="C92" s="11">
        <v>2.0214884947234745E-3</v>
      </c>
      <c r="D92" s="12">
        <v>4.3011298418857884E-3</v>
      </c>
    </row>
    <row r="93" spans="1:4" x14ac:dyDescent="0.25">
      <c r="A93" s="7">
        <v>42674</v>
      </c>
      <c r="B93" s="11">
        <v>5.063182123493516E-3</v>
      </c>
      <c r="C93" s="11">
        <v>1.9948159917662573E-3</v>
      </c>
      <c r="D93" s="12">
        <v>5.7306523343708549E-3</v>
      </c>
    </row>
    <row r="94" spans="1:4" x14ac:dyDescent="0.25">
      <c r="A94" s="7">
        <v>42643</v>
      </c>
      <c r="B94" s="11">
        <v>4.2485593843422358E-3</v>
      </c>
      <c r="C94" s="11">
        <v>1.9431776489934032E-3</v>
      </c>
      <c r="D94" s="12">
        <v>4.6216301748322596E-3</v>
      </c>
    </row>
    <row r="95" spans="1:4" x14ac:dyDescent="0.25">
      <c r="A95" s="7">
        <v>42613</v>
      </c>
      <c r="B95" s="11">
        <v>4.3519546996983278E-3</v>
      </c>
      <c r="C95" s="11">
        <v>2.0140724641077835E-3</v>
      </c>
      <c r="D95" s="12">
        <v>5.3599867236465235E-3</v>
      </c>
    </row>
    <row r="96" spans="1:4" x14ac:dyDescent="0.25">
      <c r="A96" s="7">
        <v>42580</v>
      </c>
      <c r="B96" s="11">
        <v>3.6525790646254257E-3</v>
      </c>
      <c r="C96" s="11">
        <v>5.3369354253152796E-3</v>
      </c>
      <c r="D96" s="12">
        <v>6.4411337249050283E-3</v>
      </c>
    </row>
    <row r="97" spans="1:4" x14ac:dyDescent="0.25">
      <c r="A97" s="7">
        <v>42551</v>
      </c>
      <c r="B97" s="11">
        <v>3.6238015033857769E-3</v>
      </c>
      <c r="C97" s="11">
        <v>5.0017053386166022E-3</v>
      </c>
      <c r="D97" s="12">
        <v>7.1306228030402234E-3</v>
      </c>
    </row>
    <row r="98" spans="1:4" x14ac:dyDescent="0.25">
      <c r="A98" s="7">
        <v>42521</v>
      </c>
      <c r="B98" s="11">
        <v>3.5328929665547925E-3</v>
      </c>
      <c r="C98" s="11">
        <v>2.5564487666188719E-3</v>
      </c>
      <c r="D98" s="12">
        <v>5.8102170889481972E-3</v>
      </c>
    </row>
    <row r="99" spans="1:4" x14ac:dyDescent="0.25">
      <c r="A99" s="7">
        <v>42489</v>
      </c>
      <c r="B99" s="11">
        <v>3.8603789441221817E-3</v>
      </c>
      <c r="C99" s="11">
        <v>2.6201291395895414E-3</v>
      </c>
      <c r="D99" s="12">
        <v>4.4573120069573823E-3</v>
      </c>
    </row>
    <row r="100" spans="1:4" x14ac:dyDescent="0.25">
      <c r="A100" s="7">
        <v>42460</v>
      </c>
      <c r="B100" s="11">
        <v>3.4705676087369544E-3</v>
      </c>
      <c r="C100" s="11">
        <v>5.0096637016779398E-3</v>
      </c>
      <c r="D100" s="12">
        <v>4.2704246424586602E-3</v>
      </c>
    </row>
    <row r="101" spans="1:4" x14ac:dyDescent="0.25">
      <c r="A101" s="7">
        <v>42429</v>
      </c>
      <c r="B101" s="11">
        <v>3.8012174830424749E-3</v>
      </c>
      <c r="C101" s="11">
        <v>7.2001785978087641E-3</v>
      </c>
      <c r="D101" s="12">
        <v>4.7783904163966398E-3</v>
      </c>
    </row>
    <row r="102" spans="1:4" x14ac:dyDescent="0.25">
      <c r="A102" s="7">
        <v>42398</v>
      </c>
      <c r="B102" s="11">
        <v>3.4904147076887143E-3</v>
      </c>
      <c r="C102" s="11">
        <v>5.8786457811360387E-3</v>
      </c>
      <c r="D102" s="12">
        <v>4.0792079120822861E-3</v>
      </c>
    </row>
    <row r="103" spans="1:4" x14ac:dyDescent="0.25">
      <c r="A103" s="7">
        <v>42369</v>
      </c>
      <c r="B103" s="11">
        <v>3.4083067871611421E-3</v>
      </c>
      <c r="C103" s="11">
        <v>2.4457106820084304E-3</v>
      </c>
      <c r="D103" s="12">
        <v>5.2718282325915477E-3</v>
      </c>
    </row>
    <row r="104" spans="1:4" x14ac:dyDescent="0.25">
      <c r="A104" s="7">
        <v>42338</v>
      </c>
      <c r="B104" s="11">
        <v>3.6309765368603935E-3</v>
      </c>
      <c r="C104" s="11">
        <v>4.7100231838445861E-3</v>
      </c>
      <c r="D104" s="12">
        <v>5.5317915234450732E-3</v>
      </c>
    </row>
    <row r="105" spans="1:4" x14ac:dyDescent="0.25">
      <c r="A105" s="7">
        <v>42307</v>
      </c>
      <c r="B105" s="11">
        <v>3.2304655155981393E-3</v>
      </c>
      <c r="C105" s="11">
        <v>6.840996960758859E-3</v>
      </c>
      <c r="D105" s="12">
        <v>5.8054666743106928E-3</v>
      </c>
    </row>
    <row r="106" spans="1:4" x14ac:dyDescent="0.25">
      <c r="A106" s="7">
        <v>42277</v>
      </c>
      <c r="B106" s="11">
        <v>3.8063001715311255E-3</v>
      </c>
      <c r="C106" s="11">
        <v>4.6923580099675344E-3</v>
      </c>
      <c r="D106" s="12">
        <v>5.9134772981125593E-3</v>
      </c>
    </row>
    <row r="107" spans="1:4" x14ac:dyDescent="0.25">
      <c r="A107" s="7">
        <v>42247</v>
      </c>
      <c r="B107" s="11">
        <v>4.0641229867920299E-3</v>
      </c>
      <c r="C107" s="11">
        <v>4.2855702496984891E-3</v>
      </c>
      <c r="D107" s="12">
        <v>5.2326009111758947E-3</v>
      </c>
    </row>
    <row r="108" spans="1:4" x14ac:dyDescent="0.25">
      <c r="A108" s="7">
        <v>42216</v>
      </c>
      <c r="B108" s="11">
        <v>3.9132444868973677E-3</v>
      </c>
      <c r="C108" s="11">
        <v>6.0313792034462155E-3</v>
      </c>
      <c r="D108" s="12">
        <v>5.5122687239887082E-3</v>
      </c>
    </row>
    <row r="109" spans="1:4" x14ac:dyDescent="0.25">
      <c r="A109" s="7">
        <v>42185</v>
      </c>
      <c r="B109" s="11">
        <v>3.4695497476257818E-3</v>
      </c>
      <c r="C109" s="11">
        <v>2.412843446673018E-3</v>
      </c>
      <c r="D109" s="12">
        <v>3.6174498734007987E-3</v>
      </c>
    </row>
    <row r="110" spans="1:4" x14ac:dyDescent="0.25">
      <c r="A110" s="7">
        <v>42153</v>
      </c>
      <c r="B110" s="11">
        <v>4.0157084944732104E-3</v>
      </c>
      <c r="C110" s="11">
        <v>2.4414985308837383E-3</v>
      </c>
      <c r="D110" s="12">
        <v>3.0167618471479579E-3</v>
      </c>
    </row>
    <row r="111" spans="1:4" x14ac:dyDescent="0.25">
      <c r="A111" s="7">
        <v>42124</v>
      </c>
      <c r="B111" s="11">
        <v>3.5341127998507263E-3</v>
      </c>
      <c r="C111" s="11">
        <v>6.0643502803420001E-3</v>
      </c>
      <c r="D111" s="12">
        <v>3.7053629176891645E-3</v>
      </c>
    </row>
    <row r="112" spans="1:4" x14ac:dyDescent="0.25">
      <c r="A112" s="7">
        <v>42094</v>
      </c>
      <c r="B112" s="11">
        <v>2.5229209646127617E-3</v>
      </c>
      <c r="C112" s="11">
        <v>6.3500486598038978E-3</v>
      </c>
      <c r="D112" s="12">
        <v>2.0796009363788716E-3</v>
      </c>
    </row>
    <row r="113" spans="1:4" x14ac:dyDescent="0.25">
      <c r="A113" s="7">
        <v>42062</v>
      </c>
      <c r="B113" s="11">
        <v>3.1254857002871814E-3</v>
      </c>
      <c r="C113" s="11">
        <v>8.3360324433386038E-3</v>
      </c>
      <c r="D113" s="12">
        <v>2.0948253250447522E-3</v>
      </c>
    </row>
    <row r="114" spans="1:4" x14ac:dyDescent="0.25">
      <c r="A114" s="7">
        <v>42034</v>
      </c>
      <c r="B114" s="11">
        <v>2.6606212879856463E-3</v>
      </c>
      <c r="C114" s="11">
        <v>8.0705331108832205E-3</v>
      </c>
      <c r="D114" s="12">
        <v>3.3300091914337244E-3</v>
      </c>
    </row>
    <row r="115" spans="1:4" x14ac:dyDescent="0.25">
      <c r="A115" s="7">
        <v>42004</v>
      </c>
      <c r="B115" s="11">
        <v>2.7106701650885102E-3</v>
      </c>
      <c r="C115" s="11">
        <v>7.2446862253935148E-3</v>
      </c>
      <c r="D115" s="12">
        <v>3.4488106695106883E-3</v>
      </c>
    </row>
    <row r="116" spans="1:4" x14ac:dyDescent="0.25">
      <c r="A116" s="7">
        <v>41971</v>
      </c>
      <c r="B116" s="11">
        <v>2.4338069681456502E-3</v>
      </c>
      <c r="C116" s="11">
        <v>4.961874727367181E-3</v>
      </c>
      <c r="D116" s="12">
        <v>4.2044972578822518E-3</v>
      </c>
    </row>
    <row r="117" spans="1:4" x14ac:dyDescent="0.25">
      <c r="A117" s="7">
        <v>41943</v>
      </c>
      <c r="B117" s="11">
        <v>2.5437236204329055E-3</v>
      </c>
      <c r="C117" s="11">
        <v>4.0553121220787318E-3</v>
      </c>
      <c r="D117" s="12">
        <v>4.0212306075964738E-3</v>
      </c>
    </row>
    <row r="118" spans="1:4" x14ac:dyDescent="0.25">
      <c r="A118" s="7">
        <v>41912</v>
      </c>
      <c r="B118" s="11">
        <v>2.4635063671807809E-3</v>
      </c>
      <c r="C118" s="11">
        <v>4.0068578194955148E-3</v>
      </c>
      <c r="D118" s="12">
        <v>3.9146615695713535E-3</v>
      </c>
    </row>
    <row r="119" spans="1:4" x14ac:dyDescent="0.25">
      <c r="A119" s="7">
        <v>41880</v>
      </c>
      <c r="B119" s="11">
        <v>1.8714712513720727E-3</v>
      </c>
      <c r="C119" s="11">
        <v>4.5188743633557673E-3</v>
      </c>
      <c r="D119" s="12">
        <v>3.2170177892346151E-3</v>
      </c>
    </row>
    <row r="120" spans="1:4" x14ac:dyDescent="0.25">
      <c r="A120" s="7">
        <v>41851</v>
      </c>
      <c r="B120" s="11">
        <v>2.3400000000000001E-3</v>
      </c>
      <c r="C120" s="11">
        <v>2.2699999999999999E-3</v>
      </c>
      <c r="D120" s="12">
        <v>4.0600000000000002E-3</v>
      </c>
    </row>
    <row r="121" spans="1:4" x14ac:dyDescent="0.25">
      <c r="A121" s="7">
        <v>41820</v>
      </c>
      <c r="B121" s="11">
        <v>1.7899999999999999E-3</v>
      </c>
      <c r="C121" s="11">
        <v>2.2799999999999999E-3</v>
      </c>
      <c r="D121" s="12">
        <v>2.3700000000000001E-3</v>
      </c>
    </row>
    <row r="122" spans="1:4" x14ac:dyDescent="0.25">
      <c r="A122" s="7">
        <v>41788</v>
      </c>
      <c r="B122" s="11">
        <v>1.7899999999999999E-3</v>
      </c>
      <c r="C122" s="11">
        <v>3.7599999999999999E-3</v>
      </c>
      <c r="D122" s="12">
        <v>2.0300000000000001E-3</v>
      </c>
    </row>
    <row r="123" spans="1:4" x14ac:dyDescent="0.25">
      <c r="A123" s="7">
        <v>41758</v>
      </c>
      <c r="B123" s="11">
        <v>3.64E-3</v>
      </c>
      <c r="C123" s="11">
        <v>3.82E-3</v>
      </c>
      <c r="D123" s="12">
        <v>2.0100000000000001E-3</v>
      </c>
    </row>
    <row r="124" spans="1:4" x14ac:dyDescent="0.25">
      <c r="A124" s="7">
        <v>41726</v>
      </c>
      <c r="B124" s="11">
        <v>2.5300000000000001E-3</v>
      </c>
      <c r="C124" s="11">
        <v>2.9499999999999999E-3</v>
      </c>
      <c r="D124" s="12"/>
    </row>
  </sheetData>
  <pageMargins left="0.7" right="0.7" top="0.75" bottom="0.75" header="0.3" footer="0.3"/>
  <pageSetup paperSize="0" orientation="portrait" r:id="rId1"/>
  <headerFooter>
    <oddFooter>&amp;C_x000D_&amp;1#&amp;"Calibri"&amp;12&amp;K000000 Nasdaq - Internal Use: Distribution limited to Nasdaq personnel and authorized third parties subject to confidentiality obligations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XFA113"/>
  <sheetViews>
    <sheetView workbookViewId="0"/>
  </sheetViews>
  <sheetFormatPr defaultRowHeight="15" x14ac:dyDescent="0.25"/>
  <cols>
    <col min="1" max="1" width="7.140625" bestFit="1" customWidth="1"/>
    <col min="2" max="2" width="12.85546875" bestFit="1" customWidth="1"/>
    <col min="3" max="3" width="16.5703125" bestFit="1" customWidth="1"/>
    <col min="4" max="4" width="8.28515625" customWidth="1"/>
    <col min="5" max="5" width="20.85546875" bestFit="1" customWidth="1"/>
  </cols>
  <sheetData>
    <row r="1" spans="1:4" ht="13.5" customHeight="1" x14ac:dyDescent="0.25">
      <c r="A1" s="8" t="s">
        <v>15</v>
      </c>
      <c r="B1" s="9" t="s">
        <v>3</v>
      </c>
      <c r="C1" s="9" t="s">
        <v>4</v>
      </c>
      <c r="D1" s="9" t="s">
        <v>5</v>
      </c>
    </row>
    <row r="2" spans="1:4" ht="13.5" customHeight="1" x14ac:dyDescent="0.25">
      <c r="A2" s="7">
        <v>46203</v>
      </c>
      <c r="B2" s="11"/>
      <c r="C2" s="11">
        <v>1.204E-2</v>
      </c>
      <c r="D2" s="12"/>
    </row>
    <row r="3" spans="1:4" ht="13.5" customHeight="1" x14ac:dyDescent="0.25">
      <c r="A3" s="7">
        <v>46171</v>
      </c>
      <c r="B3" s="11"/>
      <c r="C3" s="11">
        <v>9.8099999999999993E-3</v>
      </c>
      <c r="D3" s="12"/>
    </row>
    <row r="4" spans="1:4" ht="13.5" customHeight="1" x14ac:dyDescent="0.25">
      <c r="A4" s="7">
        <v>46142</v>
      </c>
      <c r="B4" s="11"/>
      <c r="C4" s="11">
        <v>1.086E-2</v>
      </c>
      <c r="D4" s="12"/>
    </row>
    <row r="5" spans="1:4" ht="13.5" customHeight="1" x14ac:dyDescent="0.25">
      <c r="A5" s="7">
        <v>46112</v>
      </c>
      <c r="B5" s="11"/>
      <c r="C5" s="11">
        <v>1.2200000000000001E-2</v>
      </c>
      <c r="D5" s="12"/>
    </row>
    <row r="6" spans="1:4" ht="13.5" customHeight="1" x14ac:dyDescent="0.25">
      <c r="A6" s="7">
        <v>46079</v>
      </c>
      <c r="B6" s="11">
        <v>1.6000000000000001E-3</v>
      </c>
      <c r="C6" s="11">
        <v>1.209E-2</v>
      </c>
      <c r="D6" s="12"/>
    </row>
    <row r="7" spans="1:4" ht="13.5" customHeight="1" x14ac:dyDescent="0.25">
      <c r="A7" s="7">
        <f>DATE(2026,1,30)</f>
        <v>46052</v>
      </c>
      <c r="B7" s="11">
        <v>1.9E-3</v>
      </c>
      <c r="C7" s="11">
        <v>1.0840000000000001E-2</v>
      </c>
      <c r="D7" s="12"/>
    </row>
    <row r="8" spans="1:4" ht="13.5" customHeight="1" x14ac:dyDescent="0.25">
      <c r="A8" s="7">
        <f>DATE(2025,12,30)</f>
        <v>46021</v>
      </c>
      <c r="B8" s="11">
        <v>1.6000000000000001E-3</v>
      </c>
      <c r="C8" s="11">
        <v>1.282E-2</v>
      </c>
      <c r="D8" s="12"/>
    </row>
    <row r="9" spans="1:4" ht="13.5" customHeight="1" x14ac:dyDescent="0.25">
      <c r="A9" s="7">
        <f>DATE(2025,11,28)</f>
        <v>45989</v>
      </c>
      <c r="B9" s="11">
        <v>1.6000000000000001E-3</v>
      </c>
      <c r="C9" s="11">
        <v>1.226E-2</v>
      </c>
      <c r="D9" s="12"/>
    </row>
    <row r="10" spans="1:4" ht="13.5" customHeight="1" x14ac:dyDescent="0.25">
      <c r="A10" s="7">
        <f>DATE(2025,10,31)</f>
        <v>45961</v>
      </c>
      <c r="B10" s="11">
        <v>1.6199999999999999E-3</v>
      </c>
      <c r="C10" s="11">
        <v>1.1900000000000001E-2</v>
      </c>
      <c r="D10" s="12"/>
    </row>
    <row r="11" spans="1:4" ht="13.5" customHeight="1" x14ac:dyDescent="0.25">
      <c r="A11" s="7">
        <v>45930</v>
      </c>
      <c r="B11" s="11">
        <v>1.83E-3</v>
      </c>
      <c r="C11" s="11">
        <v>1.0500000000000001E-2</v>
      </c>
      <c r="D11" s="12"/>
    </row>
    <row r="12" spans="1:4" ht="13.5" customHeight="1" x14ac:dyDescent="0.25">
      <c r="A12" s="7">
        <v>45900</v>
      </c>
      <c r="B12" s="11">
        <v>1.97E-3</v>
      </c>
      <c r="C12" s="11">
        <v>1.0789999999999999E-2</v>
      </c>
      <c r="D12" s="12"/>
    </row>
    <row r="13" spans="1:4" ht="13.5" customHeight="1" x14ac:dyDescent="0.25">
      <c r="A13" s="7">
        <v>45869</v>
      </c>
      <c r="B13" s="11">
        <v>1.7899999999999999E-3</v>
      </c>
      <c r="C13" s="11">
        <v>9.1999999999999998E-3</v>
      </c>
      <c r="D13" s="12"/>
    </row>
    <row r="14" spans="1:4" ht="13.5" customHeight="1" x14ac:dyDescent="0.25">
      <c r="A14" s="7">
        <v>45838</v>
      </c>
      <c r="B14" s="11">
        <v>1.6000000000000001E-3</v>
      </c>
      <c r="C14" s="11">
        <v>8.3099999999999997E-3</v>
      </c>
      <c r="D14" s="12"/>
    </row>
    <row r="15" spans="1:4" ht="13.5" customHeight="1" x14ac:dyDescent="0.25">
      <c r="A15" s="7">
        <v>45802</v>
      </c>
      <c r="B15" s="11">
        <v>1.6000000000000001E-3</v>
      </c>
      <c r="C15" s="11">
        <v>9.0500000000000008E-3</v>
      </c>
      <c r="D15" s="12"/>
    </row>
    <row r="16" spans="1:4" ht="13.5" customHeight="1" x14ac:dyDescent="0.25">
      <c r="A16" s="7">
        <v>45772</v>
      </c>
      <c r="B16" s="11">
        <v>1.6000000000000001E-3</v>
      </c>
      <c r="C16" s="11">
        <v>1.081E-2</v>
      </c>
      <c r="D16" s="12"/>
    </row>
    <row r="17" spans="1:1021 1025:2045 2049:3069 3073:4093 4097:5117 5121:6141 6145:7165 7169:8189 8193:9213 9217:10237 10241:11261 11265:12285 12289:13309 13313:14333 14337:15357 15361:16381" ht="13.5" customHeight="1" x14ac:dyDescent="0.25">
      <c r="A17" s="7">
        <f>DATE(2025,3,31)</f>
        <v>45747</v>
      </c>
      <c r="B17" s="11">
        <v>1.6000000000000001E-3</v>
      </c>
      <c r="C17" s="11">
        <v>1.523E-2</v>
      </c>
      <c r="D17" s="12"/>
    </row>
    <row r="18" spans="1:1021 1025:2045 2049:3069 3073:4093 4097:5117 5121:6141 6145:7165 7169:8189 8193:9213 9217:10237 10241:11261 11265:12285 12289:13309 13313:14333 14337:15357 15361:16381" ht="13.5" customHeight="1" x14ac:dyDescent="0.25">
      <c r="A18" s="7">
        <f>DATE(2025,2,28)</f>
        <v>45716</v>
      </c>
      <c r="B18" s="11">
        <v>1.6000000000000001E-3</v>
      </c>
      <c r="C18" s="11">
        <v>1.6840000000000001E-2</v>
      </c>
      <c r="D18" s="12"/>
    </row>
    <row r="19" spans="1:1021 1025:2045 2049:3069 3073:4093 4097:5117 5121:6141 6145:7165 7169:8189 8193:9213 9217:10237 10241:11261 11265:12285 12289:13309 13313:14333 14337:15357 15361:16381" ht="13.5" customHeight="1" x14ac:dyDescent="0.25">
      <c r="A19" s="7">
        <f>DATE(2025,1,31)</f>
        <v>45688</v>
      </c>
      <c r="B19" s="11">
        <v>1.6000000000000001E-3</v>
      </c>
      <c r="C19" s="11">
        <v>1.9279999999999999E-2</v>
      </c>
      <c r="D19" s="12"/>
    </row>
    <row r="20" spans="1:1021 1025:2045 2049:3069 3073:4093 4097:5117 5121:6141 6145:7165 7169:8189 8193:9213 9217:10237 10241:11261 11265:12285 12289:13309 13313:14333 14337:15357 15361:16381" ht="13.5" customHeight="1" x14ac:dyDescent="0.25">
      <c r="A20" s="7">
        <f>DATE(2024,12,30)</f>
        <v>45656</v>
      </c>
      <c r="B20" s="11">
        <v>1.6000000000000001E-3</v>
      </c>
      <c r="C20" s="11">
        <v>1.495E-2</v>
      </c>
      <c r="D20" s="12">
        <v>1.6000000000000001E-3</v>
      </c>
    </row>
    <row r="21" spans="1:1021 1025:2045 2049:3069 3073:4093 4097:5117 5121:6141 6145:7165 7169:8189 8193:9213 9217:10237 10241:11261 11265:12285 12289:13309 13313:14333 14337:15357 15361:16381" ht="13.5" customHeight="1" x14ac:dyDescent="0.25">
      <c r="A21" s="7">
        <f>DATE(2024,11,29)</f>
        <v>45625</v>
      </c>
      <c r="B21" s="11">
        <v>1.6000000000000001E-3</v>
      </c>
      <c r="C21" s="11">
        <v>1.506E-2</v>
      </c>
      <c r="D21" s="12">
        <v>1.6000000000000001E-3</v>
      </c>
    </row>
    <row r="22" spans="1:1021 1025:2045 2049:3069 3073:4093 4097:5117 5121:6141 6145:7165 7169:8189 8193:9213 9217:10237 10241:11261 11265:12285 12289:13309 13313:14333 14337:15357 15361:16381" ht="13.5" customHeight="1" x14ac:dyDescent="0.25">
      <c r="A22" s="7">
        <f>DATE(2024,10,31)</f>
        <v>45596</v>
      </c>
      <c r="B22" s="11">
        <v>1.6000000000000001E-3</v>
      </c>
      <c r="C22" s="11">
        <v>1.6E-2</v>
      </c>
      <c r="D22" s="12">
        <v>1.65E-3</v>
      </c>
    </row>
    <row r="23" spans="1:1021 1025:2045 2049:3069 3073:4093 4097:5117 5121:6141 6145:7165 7169:8189 8193:9213 9217:10237 10241:11261 11265:12285 12289:13309 13313:14333 14337:15357 15361:16381" ht="13.5" customHeight="1" x14ac:dyDescent="0.25">
      <c r="A23" s="7">
        <v>45559</v>
      </c>
      <c r="B23" s="11">
        <v>1.6000000000000001E-3</v>
      </c>
      <c r="C23" s="11">
        <v>1.6250000000000001E-2</v>
      </c>
      <c r="D23" s="12">
        <v>2.0699999999999998E-3</v>
      </c>
    </row>
    <row r="24" spans="1:1021 1025:2045 2049:3069 3073:4093 4097:5117 5121:6141 6145:7165 7169:8189 8193:9213 9217:10237 10241:11261 11265:12285 12289:13309 13313:14333 14337:15357 15361:16381" ht="13.5" customHeight="1" x14ac:dyDescent="0.25">
      <c r="A24" s="7">
        <f>DATE(2024,8,30)</f>
        <v>45534</v>
      </c>
      <c r="B24" s="11">
        <v>1.6000000000000001E-3</v>
      </c>
      <c r="C24" s="11">
        <v>1.29176124151637E-2</v>
      </c>
      <c r="D24" s="12">
        <v>1.8940999999999999E-3</v>
      </c>
    </row>
    <row r="25" spans="1:1021 1025:2045 2049:3069 3073:4093 4097:5117 5121:6141 6145:7165 7169:8189 8193:9213 9217:10237 10241:11261 11265:12285 12289:13309 13313:14333 14337:15357 15361:16381" ht="13.5" customHeight="1" x14ac:dyDescent="0.25">
      <c r="A25" s="7">
        <f>DATE(2024,7,31)</f>
        <v>45504</v>
      </c>
      <c r="B25" s="11">
        <v>1.6000000000000001E-3</v>
      </c>
      <c r="C25" s="11">
        <v>1.3235315267949899E-2</v>
      </c>
      <c r="D25" s="12">
        <v>2.5381000000000002E-3</v>
      </c>
    </row>
    <row r="26" spans="1:1021 1025:2045 2049:3069 3073:4093 4097:5117 5121:6141 6145:7165 7169:8189 8193:9213 9217:10237 10241:11261 11265:12285 12289:13309 13313:14333 14337:15357 15361:16381" ht="13.5" customHeight="1" x14ac:dyDescent="0.25">
      <c r="A26" s="7">
        <f>DATE(2024,6,27)</f>
        <v>45470</v>
      </c>
      <c r="B26" s="11">
        <v>1.6000000000000001E-3</v>
      </c>
      <c r="C26" s="11">
        <v>1.2639313436582899E-2</v>
      </c>
      <c r="D26" s="12">
        <v>2.3965599999999998E-3</v>
      </c>
    </row>
    <row r="27" spans="1:1021 1025:2045 2049:3069 3073:4093 4097:5117 5121:6141 6145:7165 7169:8189 8193:9213 9217:10237 10241:11261 11265:12285 12289:13309 13313:14333 14337:15357 15361:16381" ht="13.5" customHeight="1" x14ac:dyDescent="0.25">
      <c r="A27" s="7">
        <f>DATE(2024,5,31)</f>
        <v>45443</v>
      </c>
      <c r="B27" s="11">
        <v>1.6261797509387599E-3</v>
      </c>
      <c r="C27" s="11">
        <v>1.27271943631756E-2</v>
      </c>
      <c r="D27" s="12">
        <v>2.9540399999999998E-3</v>
      </c>
    </row>
    <row r="28" spans="1:1021 1025:2045 2049:3069 3073:4093 4097:5117 5121:6141 6145:7165 7169:8189 8193:9213 9217:10237 10241:11261 11265:12285 12289:13309 13313:14333 14337:15357 15361:16381" ht="13.5" customHeight="1" x14ac:dyDescent="0.25">
      <c r="A28" s="7">
        <f>DATE(2024,4,30)</f>
        <v>45412</v>
      </c>
      <c r="B28" s="11">
        <v>1.6000000000000001E-3</v>
      </c>
      <c r="C28" s="11">
        <v>1.81794903361122E-2</v>
      </c>
      <c r="D28" s="12">
        <v>2.9357930022140301E-3</v>
      </c>
    </row>
    <row r="29" spans="1:1021 1025:2045 2049:3069 3073:4093 4097:5117 5121:6141 6145:7165 7169:8189 8193:9213 9217:10237 10241:11261 11265:12285 12289:13309 13313:14333 14337:15357 15361:16381" ht="13.5" customHeight="1" x14ac:dyDescent="0.25">
      <c r="A29" s="7">
        <f>DATE(2024,3,28)</f>
        <v>45379</v>
      </c>
      <c r="B29" s="11">
        <v>1.6000000000000001E-3</v>
      </c>
      <c r="C29" s="11">
        <v>2.00825492838148E-2</v>
      </c>
      <c r="D29" s="12">
        <v>3.3564827586206802E-3</v>
      </c>
    </row>
    <row r="30" spans="1:1021 1025:2045 2049:3069 3073:4093 4097:5117 5121:6141 6145:7165 7169:8189 8193:9213 9217:10237 10241:11261 11265:12285 12289:13309 13313:14333 14337:15357 15361:16381" s="25" customFormat="1" ht="13.5" customHeight="1" x14ac:dyDescent="0.25">
      <c r="A30" s="7">
        <f>DATE(2024,2,29)</f>
        <v>45351</v>
      </c>
      <c r="B30" s="11">
        <v>1.6000000000000001E-3</v>
      </c>
      <c r="C30" s="11">
        <v>2.16995874908836E-2</v>
      </c>
      <c r="D30" s="12">
        <v>3.8441724137930999E-3</v>
      </c>
      <c r="E30" s="24"/>
      <c r="I30" s="24"/>
      <c r="M30" s="24"/>
      <c r="Q30" s="24"/>
      <c r="U30" s="24"/>
      <c r="Y30" s="24"/>
      <c r="AC30" s="24"/>
      <c r="AG30" s="24"/>
      <c r="AK30" s="24"/>
      <c r="AO30" s="24"/>
      <c r="AS30" s="24"/>
      <c r="AW30" s="24"/>
      <c r="BA30" s="24"/>
      <c r="BE30" s="24"/>
      <c r="BI30" s="24"/>
      <c r="BM30" s="24"/>
      <c r="BQ30" s="24"/>
      <c r="BU30" s="24"/>
      <c r="BY30" s="24"/>
      <c r="CC30" s="24"/>
      <c r="CG30" s="24"/>
      <c r="CK30" s="24"/>
      <c r="CO30" s="24"/>
      <c r="CS30" s="24"/>
      <c r="CW30" s="24"/>
      <c r="DA30" s="24"/>
      <c r="DE30" s="24"/>
      <c r="DI30" s="24"/>
      <c r="DM30" s="24"/>
      <c r="DQ30" s="24"/>
      <c r="DU30" s="24"/>
      <c r="DY30" s="24"/>
      <c r="EC30" s="24"/>
      <c r="EG30" s="24"/>
      <c r="EK30" s="24"/>
      <c r="EO30" s="24"/>
      <c r="ES30" s="24"/>
      <c r="EW30" s="24"/>
      <c r="FA30" s="24"/>
      <c r="FE30" s="24"/>
      <c r="FI30" s="24"/>
      <c r="FM30" s="24"/>
      <c r="FQ30" s="24"/>
      <c r="FU30" s="24"/>
      <c r="FY30" s="24"/>
      <c r="GC30" s="24"/>
      <c r="GG30" s="24"/>
      <c r="GK30" s="24"/>
      <c r="GO30" s="24"/>
      <c r="GS30" s="24"/>
      <c r="GW30" s="24"/>
      <c r="HA30" s="24"/>
      <c r="HE30" s="24"/>
      <c r="HI30" s="24"/>
      <c r="HM30" s="24"/>
      <c r="HQ30" s="24"/>
      <c r="HU30" s="24"/>
      <c r="HY30" s="24"/>
      <c r="IC30" s="24"/>
      <c r="IG30" s="24"/>
      <c r="IK30" s="24"/>
      <c r="IO30" s="24"/>
      <c r="IS30" s="24"/>
      <c r="IW30" s="24"/>
      <c r="JA30" s="24"/>
      <c r="JE30" s="24"/>
      <c r="JI30" s="24"/>
      <c r="JM30" s="24"/>
      <c r="JQ30" s="24"/>
      <c r="JU30" s="24"/>
      <c r="JY30" s="24"/>
      <c r="KC30" s="24"/>
      <c r="KG30" s="24"/>
      <c r="KK30" s="24"/>
      <c r="KO30" s="24"/>
      <c r="KS30" s="24"/>
      <c r="KW30" s="24"/>
      <c r="LA30" s="24"/>
      <c r="LE30" s="24"/>
      <c r="LI30" s="24"/>
      <c r="LM30" s="24"/>
      <c r="LQ30" s="24"/>
      <c r="LU30" s="24"/>
      <c r="LY30" s="24"/>
      <c r="MC30" s="24"/>
      <c r="MG30" s="24"/>
      <c r="MK30" s="24"/>
      <c r="MO30" s="24"/>
      <c r="MS30" s="24"/>
      <c r="MW30" s="24"/>
      <c r="NA30" s="24"/>
      <c r="NE30" s="24"/>
      <c r="NI30" s="24"/>
      <c r="NM30" s="24"/>
      <c r="NQ30" s="24"/>
      <c r="NU30" s="24"/>
      <c r="NY30" s="24"/>
      <c r="OC30" s="24"/>
      <c r="OG30" s="24"/>
      <c r="OK30" s="24"/>
      <c r="OO30" s="24"/>
      <c r="OS30" s="24"/>
      <c r="OW30" s="24"/>
      <c r="PA30" s="24"/>
      <c r="PE30" s="24"/>
      <c r="PI30" s="24"/>
      <c r="PM30" s="24"/>
      <c r="PQ30" s="24"/>
      <c r="PU30" s="24"/>
      <c r="PY30" s="24"/>
      <c r="QC30" s="24"/>
      <c r="QG30" s="24"/>
      <c r="QK30" s="24"/>
      <c r="QO30" s="24"/>
      <c r="QS30" s="24"/>
      <c r="QW30" s="24"/>
      <c r="RA30" s="24"/>
      <c r="RE30" s="24"/>
      <c r="RI30" s="24"/>
      <c r="RM30" s="24"/>
      <c r="RQ30" s="24"/>
      <c r="RU30" s="24"/>
      <c r="RY30" s="24"/>
      <c r="SC30" s="24"/>
      <c r="SG30" s="24"/>
      <c r="SK30" s="24"/>
      <c r="SO30" s="24"/>
      <c r="SS30" s="24"/>
      <c r="SW30" s="24"/>
      <c r="TA30" s="24"/>
      <c r="TE30" s="24"/>
      <c r="TI30" s="24"/>
      <c r="TM30" s="24"/>
      <c r="TQ30" s="24"/>
      <c r="TU30" s="24"/>
      <c r="TY30" s="24"/>
      <c r="UC30" s="24"/>
      <c r="UG30" s="24"/>
      <c r="UK30" s="24"/>
      <c r="UO30" s="24"/>
      <c r="US30" s="24"/>
      <c r="UW30" s="24"/>
      <c r="VA30" s="24"/>
      <c r="VE30" s="24"/>
      <c r="VI30" s="24"/>
      <c r="VM30" s="24"/>
      <c r="VQ30" s="24"/>
      <c r="VU30" s="24"/>
      <c r="VY30" s="24"/>
      <c r="WC30" s="24"/>
      <c r="WG30" s="24"/>
      <c r="WK30" s="24"/>
      <c r="WO30" s="24"/>
      <c r="WS30" s="24"/>
      <c r="WW30" s="24"/>
      <c r="XA30" s="24"/>
      <c r="XE30" s="24"/>
      <c r="XI30" s="24"/>
      <c r="XM30" s="24"/>
      <c r="XQ30" s="24"/>
      <c r="XU30" s="24"/>
      <c r="XY30" s="24"/>
      <c r="YC30" s="24"/>
      <c r="YG30" s="24"/>
      <c r="YK30" s="24"/>
      <c r="YO30" s="24"/>
      <c r="YS30" s="24"/>
      <c r="YW30" s="24"/>
      <c r="ZA30" s="24"/>
      <c r="ZE30" s="24"/>
      <c r="ZI30" s="24"/>
      <c r="ZM30" s="24"/>
      <c r="ZQ30" s="24"/>
      <c r="ZU30" s="24"/>
      <c r="ZY30" s="24"/>
      <c r="AAC30" s="24"/>
      <c r="AAG30" s="24"/>
      <c r="AAK30" s="24"/>
      <c r="AAO30" s="24"/>
      <c r="AAS30" s="24"/>
      <c r="AAW30" s="24"/>
      <c r="ABA30" s="24"/>
      <c r="ABE30" s="24"/>
      <c r="ABI30" s="24"/>
      <c r="ABM30" s="24"/>
      <c r="ABQ30" s="24"/>
      <c r="ABU30" s="24"/>
      <c r="ABY30" s="24"/>
      <c r="ACC30" s="24"/>
      <c r="ACG30" s="24"/>
      <c r="ACK30" s="24"/>
      <c r="ACO30" s="24"/>
      <c r="ACS30" s="24"/>
      <c r="ACW30" s="24"/>
      <c r="ADA30" s="24"/>
      <c r="ADE30" s="24"/>
      <c r="ADI30" s="24"/>
      <c r="ADM30" s="24"/>
      <c r="ADQ30" s="24"/>
      <c r="ADU30" s="24"/>
      <c r="ADY30" s="24"/>
      <c r="AEC30" s="24"/>
      <c r="AEG30" s="24"/>
      <c r="AEK30" s="24"/>
      <c r="AEO30" s="24"/>
      <c r="AES30" s="24"/>
      <c r="AEW30" s="24"/>
      <c r="AFA30" s="24"/>
      <c r="AFE30" s="24"/>
      <c r="AFI30" s="24"/>
      <c r="AFM30" s="24"/>
      <c r="AFQ30" s="24"/>
      <c r="AFU30" s="24"/>
      <c r="AFY30" s="24"/>
      <c r="AGC30" s="24"/>
      <c r="AGG30" s="24"/>
      <c r="AGK30" s="24"/>
      <c r="AGO30" s="24"/>
      <c r="AGS30" s="24"/>
      <c r="AGW30" s="24"/>
      <c r="AHA30" s="24"/>
      <c r="AHE30" s="24"/>
      <c r="AHI30" s="24"/>
      <c r="AHM30" s="24"/>
      <c r="AHQ30" s="24"/>
      <c r="AHU30" s="24"/>
      <c r="AHY30" s="24"/>
      <c r="AIC30" s="24"/>
      <c r="AIG30" s="24"/>
      <c r="AIK30" s="24"/>
      <c r="AIO30" s="24"/>
      <c r="AIS30" s="24"/>
      <c r="AIW30" s="24"/>
      <c r="AJA30" s="24"/>
      <c r="AJE30" s="24"/>
      <c r="AJI30" s="24"/>
      <c r="AJM30" s="24"/>
      <c r="AJQ30" s="24"/>
      <c r="AJU30" s="24"/>
      <c r="AJY30" s="24"/>
      <c r="AKC30" s="24"/>
      <c r="AKG30" s="24"/>
      <c r="AKK30" s="24"/>
      <c r="AKO30" s="24"/>
      <c r="AKS30" s="24"/>
      <c r="AKW30" s="24"/>
      <c r="ALA30" s="24"/>
      <c r="ALE30" s="24"/>
      <c r="ALI30" s="24"/>
      <c r="ALM30" s="24"/>
      <c r="ALQ30" s="24"/>
      <c r="ALU30" s="24"/>
      <c r="ALY30" s="24"/>
      <c r="AMC30" s="24"/>
      <c r="AMG30" s="24"/>
      <c r="AMK30" s="24"/>
      <c r="AMO30" s="24"/>
      <c r="AMS30" s="24"/>
      <c r="AMW30" s="24"/>
      <c r="ANA30" s="24"/>
      <c r="ANE30" s="24"/>
      <c r="ANI30" s="24"/>
      <c r="ANM30" s="24"/>
      <c r="ANQ30" s="24"/>
      <c r="ANU30" s="24"/>
      <c r="ANY30" s="24"/>
      <c r="AOC30" s="24"/>
      <c r="AOG30" s="24"/>
      <c r="AOK30" s="24"/>
      <c r="AOO30" s="24"/>
      <c r="AOS30" s="24"/>
      <c r="AOW30" s="24"/>
      <c r="APA30" s="24"/>
      <c r="APE30" s="24"/>
      <c r="API30" s="24"/>
      <c r="APM30" s="24"/>
      <c r="APQ30" s="24"/>
      <c r="APU30" s="24"/>
      <c r="APY30" s="24"/>
      <c r="AQC30" s="24"/>
      <c r="AQG30" s="24"/>
      <c r="AQK30" s="24"/>
      <c r="AQO30" s="24"/>
      <c r="AQS30" s="24"/>
      <c r="AQW30" s="24"/>
      <c r="ARA30" s="24"/>
      <c r="ARE30" s="24"/>
      <c r="ARI30" s="24"/>
      <c r="ARM30" s="24"/>
      <c r="ARQ30" s="24"/>
      <c r="ARU30" s="24"/>
      <c r="ARY30" s="24"/>
      <c r="ASC30" s="24"/>
      <c r="ASG30" s="24"/>
      <c r="ASK30" s="24"/>
      <c r="ASO30" s="24"/>
      <c r="ASS30" s="24"/>
      <c r="ASW30" s="24"/>
      <c r="ATA30" s="24"/>
      <c r="ATE30" s="24"/>
      <c r="ATI30" s="24"/>
      <c r="ATM30" s="24"/>
      <c r="ATQ30" s="24"/>
      <c r="ATU30" s="24"/>
      <c r="ATY30" s="24"/>
      <c r="AUC30" s="24"/>
      <c r="AUG30" s="24"/>
      <c r="AUK30" s="24"/>
      <c r="AUO30" s="24"/>
      <c r="AUS30" s="24"/>
      <c r="AUW30" s="24"/>
      <c r="AVA30" s="24"/>
      <c r="AVE30" s="24"/>
      <c r="AVI30" s="24"/>
      <c r="AVM30" s="24"/>
      <c r="AVQ30" s="24"/>
      <c r="AVU30" s="24"/>
      <c r="AVY30" s="24"/>
      <c r="AWC30" s="24"/>
      <c r="AWG30" s="24"/>
      <c r="AWK30" s="24"/>
      <c r="AWO30" s="24"/>
      <c r="AWS30" s="24"/>
      <c r="AWW30" s="24"/>
      <c r="AXA30" s="24"/>
      <c r="AXE30" s="24"/>
      <c r="AXI30" s="24"/>
      <c r="AXM30" s="24"/>
      <c r="AXQ30" s="24"/>
      <c r="AXU30" s="24"/>
      <c r="AXY30" s="24"/>
      <c r="AYC30" s="24"/>
      <c r="AYG30" s="24"/>
      <c r="AYK30" s="24"/>
      <c r="AYO30" s="24"/>
      <c r="AYS30" s="24"/>
      <c r="AYW30" s="24"/>
      <c r="AZA30" s="24"/>
      <c r="AZE30" s="24"/>
      <c r="AZI30" s="24"/>
      <c r="AZM30" s="24"/>
      <c r="AZQ30" s="24"/>
      <c r="AZU30" s="24"/>
      <c r="AZY30" s="24"/>
      <c r="BAC30" s="24"/>
      <c r="BAG30" s="24"/>
      <c r="BAK30" s="24"/>
      <c r="BAO30" s="24"/>
      <c r="BAS30" s="24"/>
      <c r="BAW30" s="24"/>
      <c r="BBA30" s="24"/>
      <c r="BBE30" s="24"/>
      <c r="BBI30" s="24"/>
      <c r="BBM30" s="24"/>
      <c r="BBQ30" s="24"/>
      <c r="BBU30" s="24"/>
      <c r="BBY30" s="24"/>
      <c r="BCC30" s="24"/>
      <c r="BCG30" s="24"/>
      <c r="BCK30" s="24"/>
      <c r="BCO30" s="24"/>
      <c r="BCS30" s="24"/>
      <c r="BCW30" s="24"/>
      <c r="BDA30" s="24"/>
      <c r="BDE30" s="24"/>
      <c r="BDI30" s="24"/>
      <c r="BDM30" s="24"/>
      <c r="BDQ30" s="24"/>
      <c r="BDU30" s="24"/>
      <c r="BDY30" s="24"/>
      <c r="BEC30" s="24"/>
      <c r="BEG30" s="24"/>
      <c r="BEK30" s="24"/>
      <c r="BEO30" s="24"/>
      <c r="BES30" s="24"/>
      <c r="BEW30" s="24"/>
      <c r="BFA30" s="24"/>
      <c r="BFE30" s="24"/>
      <c r="BFI30" s="24"/>
      <c r="BFM30" s="24"/>
      <c r="BFQ30" s="24"/>
      <c r="BFU30" s="24"/>
      <c r="BFY30" s="24"/>
      <c r="BGC30" s="24"/>
      <c r="BGG30" s="24"/>
      <c r="BGK30" s="24"/>
      <c r="BGO30" s="24"/>
      <c r="BGS30" s="24"/>
      <c r="BGW30" s="24"/>
      <c r="BHA30" s="24"/>
      <c r="BHE30" s="24"/>
      <c r="BHI30" s="24"/>
      <c r="BHM30" s="24"/>
      <c r="BHQ30" s="24"/>
      <c r="BHU30" s="24"/>
      <c r="BHY30" s="24"/>
      <c r="BIC30" s="24"/>
      <c r="BIG30" s="24"/>
      <c r="BIK30" s="24"/>
      <c r="BIO30" s="24"/>
      <c r="BIS30" s="24"/>
      <c r="BIW30" s="24"/>
      <c r="BJA30" s="24"/>
      <c r="BJE30" s="24"/>
      <c r="BJI30" s="24"/>
      <c r="BJM30" s="24"/>
      <c r="BJQ30" s="24"/>
      <c r="BJU30" s="24"/>
      <c r="BJY30" s="24"/>
      <c r="BKC30" s="24"/>
      <c r="BKG30" s="24"/>
      <c r="BKK30" s="24"/>
      <c r="BKO30" s="24"/>
      <c r="BKS30" s="24"/>
      <c r="BKW30" s="24"/>
      <c r="BLA30" s="24"/>
      <c r="BLE30" s="24"/>
      <c r="BLI30" s="24"/>
      <c r="BLM30" s="24"/>
      <c r="BLQ30" s="24"/>
      <c r="BLU30" s="24"/>
      <c r="BLY30" s="24"/>
      <c r="BMC30" s="24"/>
      <c r="BMG30" s="24"/>
      <c r="BMK30" s="24"/>
      <c r="BMO30" s="24"/>
      <c r="BMS30" s="24"/>
      <c r="BMW30" s="24"/>
      <c r="BNA30" s="24"/>
      <c r="BNE30" s="24"/>
      <c r="BNI30" s="24"/>
      <c r="BNM30" s="24"/>
      <c r="BNQ30" s="24"/>
      <c r="BNU30" s="24"/>
      <c r="BNY30" s="24"/>
      <c r="BOC30" s="24"/>
      <c r="BOG30" s="24"/>
      <c r="BOK30" s="24"/>
      <c r="BOO30" s="24"/>
      <c r="BOS30" s="24"/>
      <c r="BOW30" s="24"/>
      <c r="BPA30" s="24"/>
      <c r="BPE30" s="24"/>
      <c r="BPI30" s="24"/>
      <c r="BPM30" s="24"/>
      <c r="BPQ30" s="24"/>
      <c r="BPU30" s="24"/>
      <c r="BPY30" s="24"/>
      <c r="BQC30" s="24"/>
      <c r="BQG30" s="24"/>
      <c r="BQK30" s="24"/>
      <c r="BQO30" s="24"/>
      <c r="BQS30" s="24"/>
      <c r="BQW30" s="24"/>
      <c r="BRA30" s="24"/>
      <c r="BRE30" s="24"/>
      <c r="BRI30" s="24"/>
      <c r="BRM30" s="24"/>
      <c r="BRQ30" s="24"/>
      <c r="BRU30" s="24"/>
      <c r="BRY30" s="24"/>
      <c r="BSC30" s="24"/>
      <c r="BSG30" s="24"/>
      <c r="BSK30" s="24"/>
      <c r="BSO30" s="24"/>
      <c r="BSS30" s="24"/>
      <c r="BSW30" s="24"/>
      <c r="BTA30" s="24"/>
      <c r="BTE30" s="24"/>
      <c r="BTI30" s="24"/>
      <c r="BTM30" s="24"/>
      <c r="BTQ30" s="24"/>
      <c r="BTU30" s="24"/>
      <c r="BTY30" s="24"/>
      <c r="BUC30" s="24"/>
      <c r="BUG30" s="24"/>
      <c r="BUK30" s="24"/>
      <c r="BUO30" s="24"/>
      <c r="BUS30" s="24"/>
      <c r="BUW30" s="24"/>
      <c r="BVA30" s="24"/>
      <c r="BVE30" s="24"/>
      <c r="BVI30" s="24"/>
      <c r="BVM30" s="24"/>
      <c r="BVQ30" s="24"/>
      <c r="BVU30" s="24"/>
      <c r="BVY30" s="24"/>
      <c r="BWC30" s="24"/>
      <c r="BWG30" s="24"/>
      <c r="BWK30" s="24"/>
      <c r="BWO30" s="24"/>
      <c r="BWS30" s="24"/>
      <c r="BWW30" s="24"/>
      <c r="BXA30" s="24"/>
      <c r="BXE30" s="24"/>
      <c r="BXI30" s="24"/>
      <c r="BXM30" s="24"/>
      <c r="BXQ30" s="24"/>
      <c r="BXU30" s="24"/>
      <c r="BXY30" s="24"/>
      <c r="BYC30" s="24"/>
      <c r="BYG30" s="24"/>
      <c r="BYK30" s="24"/>
      <c r="BYO30" s="24"/>
      <c r="BYS30" s="24"/>
      <c r="BYW30" s="24"/>
      <c r="BZA30" s="24"/>
      <c r="BZE30" s="24"/>
      <c r="BZI30" s="24"/>
      <c r="BZM30" s="24"/>
      <c r="BZQ30" s="24"/>
      <c r="BZU30" s="24"/>
      <c r="BZY30" s="24"/>
      <c r="CAC30" s="24"/>
      <c r="CAG30" s="24"/>
      <c r="CAK30" s="24"/>
      <c r="CAO30" s="24"/>
      <c r="CAS30" s="24"/>
      <c r="CAW30" s="24"/>
      <c r="CBA30" s="24"/>
      <c r="CBE30" s="24"/>
      <c r="CBI30" s="24"/>
      <c r="CBM30" s="24"/>
      <c r="CBQ30" s="24"/>
      <c r="CBU30" s="24"/>
      <c r="CBY30" s="24"/>
      <c r="CCC30" s="24"/>
      <c r="CCG30" s="24"/>
      <c r="CCK30" s="24"/>
      <c r="CCO30" s="24"/>
      <c r="CCS30" s="24"/>
      <c r="CCW30" s="24"/>
      <c r="CDA30" s="24"/>
      <c r="CDE30" s="24"/>
      <c r="CDI30" s="24"/>
      <c r="CDM30" s="24"/>
      <c r="CDQ30" s="24"/>
      <c r="CDU30" s="24"/>
      <c r="CDY30" s="24"/>
      <c r="CEC30" s="24"/>
      <c r="CEG30" s="24"/>
      <c r="CEK30" s="24"/>
      <c r="CEO30" s="24"/>
      <c r="CES30" s="24"/>
      <c r="CEW30" s="24"/>
      <c r="CFA30" s="24"/>
      <c r="CFE30" s="24"/>
      <c r="CFI30" s="24"/>
      <c r="CFM30" s="24"/>
      <c r="CFQ30" s="24"/>
      <c r="CFU30" s="24"/>
      <c r="CFY30" s="24"/>
      <c r="CGC30" s="24"/>
      <c r="CGG30" s="24"/>
      <c r="CGK30" s="24"/>
      <c r="CGO30" s="24"/>
      <c r="CGS30" s="24"/>
      <c r="CGW30" s="24"/>
      <c r="CHA30" s="24"/>
      <c r="CHE30" s="24"/>
      <c r="CHI30" s="24"/>
      <c r="CHM30" s="24"/>
      <c r="CHQ30" s="24"/>
      <c r="CHU30" s="24"/>
      <c r="CHY30" s="24"/>
      <c r="CIC30" s="24"/>
      <c r="CIG30" s="24"/>
      <c r="CIK30" s="24"/>
      <c r="CIO30" s="24"/>
      <c r="CIS30" s="24"/>
      <c r="CIW30" s="24"/>
      <c r="CJA30" s="24"/>
      <c r="CJE30" s="24"/>
      <c r="CJI30" s="24"/>
      <c r="CJM30" s="24"/>
      <c r="CJQ30" s="24"/>
      <c r="CJU30" s="24"/>
      <c r="CJY30" s="24"/>
      <c r="CKC30" s="24"/>
      <c r="CKG30" s="24"/>
      <c r="CKK30" s="24"/>
      <c r="CKO30" s="24"/>
      <c r="CKS30" s="24"/>
      <c r="CKW30" s="24"/>
      <c r="CLA30" s="24"/>
      <c r="CLE30" s="24"/>
      <c r="CLI30" s="24"/>
      <c r="CLM30" s="24"/>
      <c r="CLQ30" s="24"/>
      <c r="CLU30" s="24"/>
      <c r="CLY30" s="24"/>
      <c r="CMC30" s="24"/>
      <c r="CMG30" s="24"/>
      <c r="CMK30" s="24"/>
      <c r="CMO30" s="24"/>
      <c r="CMS30" s="24"/>
      <c r="CMW30" s="24"/>
      <c r="CNA30" s="24"/>
      <c r="CNE30" s="24"/>
      <c r="CNI30" s="24"/>
      <c r="CNM30" s="24"/>
      <c r="CNQ30" s="24"/>
      <c r="CNU30" s="24"/>
      <c r="CNY30" s="24"/>
      <c r="COC30" s="24"/>
      <c r="COG30" s="24"/>
      <c r="COK30" s="24"/>
      <c r="COO30" s="24"/>
      <c r="COS30" s="24"/>
      <c r="COW30" s="24"/>
      <c r="CPA30" s="24"/>
      <c r="CPE30" s="24"/>
      <c r="CPI30" s="24"/>
      <c r="CPM30" s="24"/>
      <c r="CPQ30" s="24"/>
      <c r="CPU30" s="24"/>
      <c r="CPY30" s="24"/>
      <c r="CQC30" s="24"/>
      <c r="CQG30" s="24"/>
      <c r="CQK30" s="24"/>
      <c r="CQO30" s="24"/>
      <c r="CQS30" s="24"/>
      <c r="CQW30" s="24"/>
      <c r="CRA30" s="24"/>
      <c r="CRE30" s="24"/>
      <c r="CRI30" s="24"/>
      <c r="CRM30" s="24"/>
      <c r="CRQ30" s="24"/>
      <c r="CRU30" s="24"/>
      <c r="CRY30" s="24"/>
      <c r="CSC30" s="24"/>
      <c r="CSG30" s="24"/>
      <c r="CSK30" s="24"/>
      <c r="CSO30" s="24"/>
      <c r="CSS30" s="24"/>
      <c r="CSW30" s="24"/>
      <c r="CTA30" s="24"/>
      <c r="CTE30" s="24"/>
      <c r="CTI30" s="24"/>
      <c r="CTM30" s="24"/>
      <c r="CTQ30" s="24"/>
      <c r="CTU30" s="24"/>
      <c r="CTY30" s="24"/>
      <c r="CUC30" s="24"/>
      <c r="CUG30" s="24"/>
      <c r="CUK30" s="24"/>
      <c r="CUO30" s="24"/>
      <c r="CUS30" s="24"/>
      <c r="CUW30" s="24"/>
      <c r="CVA30" s="24"/>
      <c r="CVE30" s="24"/>
      <c r="CVI30" s="24"/>
      <c r="CVM30" s="24"/>
      <c r="CVQ30" s="24"/>
      <c r="CVU30" s="24"/>
      <c r="CVY30" s="24"/>
      <c r="CWC30" s="24"/>
      <c r="CWG30" s="24"/>
      <c r="CWK30" s="24"/>
      <c r="CWO30" s="24"/>
      <c r="CWS30" s="24"/>
      <c r="CWW30" s="24"/>
      <c r="CXA30" s="24"/>
      <c r="CXE30" s="24"/>
      <c r="CXI30" s="24"/>
      <c r="CXM30" s="24"/>
      <c r="CXQ30" s="24"/>
      <c r="CXU30" s="24"/>
      <c r="CXY30" s="24"/>
      <c r="CYC30" s="24"/>
      <c r="CYG30" s="24"/>
      <c r="CYK30" s="24"/>
      <c r="CYO30" s="24"/>
      <c r="CYS30" s="24"/>
      <c r="CYW30" s="24"/>
      <c r="CZA30" s="24"/>
      <c r="CZE30" s="24"/>
      <c r="CZI30" s="24"/>
      <c r="CZM30" s="24"/>
      <c r="CZQ30" s="24"/>
      <c r="CZU30" s="24"/>
      <c r="CZY30" s="24"/>
      <c r="DAC30" s="24"/>
      <c r="DAG30" s="24"/>
      <c r="DAK30" s="24"/>
      <c r="DAO30" s="24"/>
      <c r="DAS30" s="24"/>
      <c r="DAW30" s="24"/>
      <c r="DBA30" s="24"/>
      <c r="DBE30" s="24"/>
      <c r="DBI30" s="24"/>
      <c r="DBM30" s="24"/>
      <c r="DBQ30" s="24"/>
      <c r="DBU30" s="24"/>
      <c r="DBY30" s="24"/>
      <c r="DCC30" s="24"/>
      <c r="DCG30" s="24"/>
      <c r="DCK30" s="24"/>
      <c r="DCO30" s="24"/>
      <c r="DCS30" s="24"/>
      <c r="DCW30" s="24"/>
      <c r="DDA30" s="24"/>
      <c r="DDE30" s="24"/>
      <c r="DDI30" s="24"/>
      <c r="DDM30" s="24"/>
      <c r="DDQ30" s="24"/>
      <c r="DDU30" s="24"/>
      <c r="DDY30" s="24"/>
      <c r="DEC30" s="24"/>
      <c r="DEG30" s="24"/>
      <c r="DEK30" s="24"/>
      <c r="DEO30" s="24"/>
      <c r="DES30" s="24"/>
      <c r="DEW30" s="24"/>
      <c r="DFA30" s="24"/>
      <c r="DFE30" s="24"/>
      <c r="DFI30" s="24"/>
      <c r="DFM30" s="24"/>
      <c r="DFQ30" s="24"/>
      <c r="DFU30" s="24"/>
      <c r="DFY30" s="24"/>
      <c r="DGC30" s="24"/>
      <c r="DGG30" s="24"/>
      <c r="DGK30" s="24"/>
      <c r="DGO30" s="24"/>
      <c r="DGS30" s="24"/>
      <c r="DGW30" s="24"/>
      <c r="DHA30" s="24"/>
      <c r="DHE30" s="24"/>
      <c r="DHI30" s="24"/>
      <c r="DHM30" s="24"/>
      <c r="DHQ30" s="24"/>
      <c r="DHU30" s="24"/>
      <c r="DHY30" s="24"/>
      <c r="DIC30" s="24"/>
      <c r="DIG30" s="24"/>
      <c r="DIK30" s="24"/>
      <c r="DIO30" s="24"/>
      <c r="DIS30" s="24"/>
      <c r="DIW30" s="24"/>
      <c r="DJA30" s="24"/>
      <c r="DJE30" s="24"/>
      <c r="DJI30" s="24"/>
      <c r="DJM30" s="24"/>
      <c r="DJQ30" s="24"/>
      <c r="DJU30" s="24"/>
      <c r="DJY30" s="24"/>
      <c r="DKC30" s="24"/>
      <c r="DKG30" s="24"/>
      <c r="DKK30" s="24"/>
      <c r="DKO30" s="24"/>
      <c r="DKS30" s="24"/>
      <c r="DKW30" s="24"/>
      <c r="DLA30" s="24"/>
      <c r="DLE30" s="24"/>
      <c r="DLI30" s="24"/>
      <c r="DLM30" s="24"/>
      <c r="DLQ30" s="24"/>
      <c r="DLU30" s="24"/>
      <c r="DLY30" s="24"/>
      <c r="DMC30" s="24"/>
      <c r="DMG30" s="24"/>
      <c r="DMK30" s="24"/>
      <c r="DMO30" s="24"/>
      <c r="DMS30" s="24"/>
      <c r="DMW30" s="24"/>
      <c r="DNA30" s="24"/>
      <c r="DNE30" s="24"/>
      <c r="DNI30" s="24"/>
      <c r="DNM30" s="24"/>
      <c r="DNQ30" s="24"/>
      <c r="DNU30" s="24"/>
      <c r="DNY30" s="24"/>
      <c r="DOC30" s="24"/>
      <c r="DOG30" s="24"/>
      <c r="DOK30" s="24"/>
      <c r="DOO30" s="24"/>
      <c r="DOS30" s="24"/>
      <c r="DOW30" s="24"/>
      <c r="DPA30" s="24"/>
      <c r="DPE30" s="24"/>
      <c r="DPI30" s="24"/>
      <c r="DPM30" s="24"/>
      <c r="DPQ30" s="24"/>
      <c r="DPU30" s="24"/>
      <c r="DPY30" s="24"/>
      <c r="DQC30" s="24"/>
      <c r="DQG30" s="24"/>
      <c r="DQK30" s="24"/>
      <c r="DQO30" s="24"/>
      <c r="DQS30" s="24"/>
      <c r="DQW30" s="24"/>
      <c r="DRA30" s="24"/>
      <c r="DRE30" s="24"/>
      <c r="DRI30" s="24"/>
      <c r="DRM30" s="24"/>
      <c r="DRQ30" s="24"/>
      <c r="DRU30" s="24"/>
      <c r="DRY30" s="24"/>
      <c r="DSC30" s="24"/>
      <c r="DSG30" s="24"/>
      <c r="DSK30" s="24"/>
      <c r="DSO30" s="24"/>
      <c r="DSS30" s="24"/>
      <c r="DSW30" s="24"/>
      <c r="DTA30" s="24"/>
      <c r="DTE30" s="24"/>
      <c r="DTI30" s="24"/>
      <c r="DTM30" s="24"/>
      <c r="DTQ30" s="24"/>
      <c r="DTU30" s="24"/>
      <c r="DTY30" s="24"/>
      <c r="DUC30" s="24"/>
      <c r="DUG30" s="24"/>
      <c r="DUK30" s="24"/>
      <c r="DUO30" s="24"/>
      <c r="DUS30" s="24"/>
      <c r="DUW30" s="24"/>
      <c r="DVA30" s="24"/>
      <c r="DVE30" s="24"/>
      <c r="DVI30" s="24"/>
      <c r="DVM30" s="24"/>
      <c r="DVQ30" s="24"/>
      <c r="DVU30" s="24"/>
      <c r="DVY30" s="24"/>
      <c r="DWC30" s="24"/>
      <c r="DWG30" s="24"/>
      <c r="DWK30" s="24"/>
      <c r="DWO30" s="24"/>
      <c r="DWS30" s="24"/>
      <c r="DWW30" s="24"/>
      <c r="DXA30" s="24"/>
      <c r="DXE30" s="24"/>
      <c r="DXI30" s="24"/>
      <c r="DXM30" s="24"/>
      <c r="DXQ30" s="24"/>
      <c r="DXU30" s="24"/>
      <c r="DXY30" s="24"/>
      <c r="DYC30" s="24"/>
      <c r="DYG30" s="24"/>
      <c r="DYK30" s="24"/>
      <c r="DYO30" s="24"/>
      <c r="DYS30" s="24"/>
      <c r="DYW30" s="24"/>
      <c r="DZA30" s="24"/>
      <c r="DZE30" s="24"/>
      <c r="DZI30" s="24"/>
      <c r="DZM30" s="24"/>
      <c r="DZQ30" s="24"/>
      <c r="DZU30" s="24"/>
      <c r="DZY30" s="24"/>
      <c r="EAC30" s="24"/>
      <c r="EAG30" s="24"/>
      <c r="EAK30" s="24"/>
      <c r="EAO30" s="24"/>
      <c r="EAS30" s="24"/>
      <c r="EAW30" s="24"/>
      <c r="EBA30" s="24"/>
      <c r="EBE30" s="24"/>
      <c r="EBI30" s="24"/>
      <c r="EBM30" s="24"/>
      <c r="EBQ30" s="24"/>
      <c r="EBU30" s="24"/>
      <c r="EBY30" s="24"/>
      <c r="ECC30" s="24"/>
      <c r="ECG30" s="24"/>
      <c r="ECK30" s="24"/>
      <c r="ECO30" s="24"/>
      <c r="ECS30" s="24"/>
      <c r="ECW30" s="24"/>
      <c r="EDA30" s="24"/>
      <c r="EDE30" s="24"/>
      <c r="EDI30" s="24"/>
      <c r="EDM30" s="24"/>
      <c r="EDQ30" s="24"/>
      <c r="EDU30" s="24"/>
      <c r="EDY30" s="24"/>
      <c r="EEC30" s="24"/>
      <c r="EEG30" s="24"/>
      <c r="EEK30" s="24"/>
      <c r="EEO30" s="24"/>
      <c r="EES30" s="24"/>
      <c r="EEW30" s="24"/>
      <c r="EFA30" s="24"/>
      <c r="EFE30" s="24"/>
      <c r="EFI30" s="24"/>
      <c r="EFM30" s="24"/>
      <c r="EFQ30" s="24"/>
      <c r="EFU30" s="24"/>
      <c r="EFY30" s="24"/>
      <c r="EGC30" s="24"/>
      <c r="EGG30" s="24"/>
      <c r="EGK30" s="24"/>
      <c r="EGO30" s="24"/>
      <c r="EGS30" s="24"/>
      <c r="EGW30" s="24"/>
      <c r="EHA30" s="24"/>
      <c r="EHE30" s="24"/>
      <c r="EHI30" s="24"/>
      <c r="EHM30" s="24"/>
      <c r="EHQ30" s="24"/>
      <c r="EHU30" s="24"/>
      <c r="EHY30" s="24"/>
      <c r="EIC30" s="24"/>
      <c r="EIG30" s="24"/>
      <c r="EIK30" s="24"/>
      <c r="EIO30" s="24"/>
      <c r="EIS30" s="24"/>
      <c r="EIW30" s="24"/>
      <c r="EJA30" s="24"/>
      <c r="EJE30" s="24"/>
      <c r="EJI30" s="24"/>
      <c r="EJM30" s="24"/>
      <c r="EJQ30" s="24"/>
      <c r="EJU30" s="24"/>
      <c r="EJY30" s="24"/>
      <c r="EKC30" s="24"/>
      <c r="EKG30" s="24"/>
      <c r="EKK30" s="24"/>
      <c r="EKO30" s="24"/>
      <c r="EKS30" s="24"/>
      <c r="EKW30" s="24"/>
      <c r="ELA30" s="24"/>
      <c r="ELE30" s="24"/>
      <c r="ELI30" s="24"/>
      <c r="ELM30" s="24"/>
      <c r="ELQ30" s="24"/>
      <c r="ELU30" s="24"/>
      <c r="ELY30" s="24"/>
      <c r="EMC30" s="24"/>
      <c r="EMG30" s="24"/>
      <c r="EMK30" s="24"/>
      <c r="EMO30" s="24"/>
      <c r="EMS30" s="24"/>
      <c r="EMW30" s="24"/>
      <c r="ENA30" s="24"/>
      <c r="ENE30" s="24"/>
      <c r="ENI30" s="24"/>
      <c r="ENM30" s="24"/>
      <c r="ENQ30" s="24"/>
      <c r="ENU30" s="24"/>
      <c r="ENY30" s="24"/>
      <c r="EOC30" s="24"/>
      <c r="EOG30" s="24"/>
      <c r="EOK30" s="24"/>
      <c r="EOO30" s="24"/>
      <c r="EOS30" s="24"/>
      <c r="EOW30" s="24"/>
      <c r="EPA30" s="24"/>
      <c r="EPE30" s="24"/>
      <c r="EPI30" s="24"/>
      <c r="EPM30" s="24"/>
      <c r="EPQ30" s="24"/>
      <c r="EPU30" s="24"/>
      <c r="EPY30" s="24"/>
      <c r="EQC30" s="24"/>
      <c r="EQG30" s="24"/>
      <c r="EQK30" s="24"/>
      <c r="EQO30" s="24"/>
      <c r="EQS30" s="24"/>
      <c r="EQW30" s="24"/>
      <c r="ERA30" s="24"/>
      <c r="ERE30" s="24"/>
      <c r="ERI30" s="24"/>
      <c r="ERM30" s="24"/>
      <c r="ERQ30" s="24"/>
      <c r="ERU30" s="24"/>
      <c r="ERY30" s="24"/>
      <c r="ESC30" s="24"/>
      <c r="ESG30" s="24"/>
      <c r="ESK30" s="24"/>
      <c r="ESO30" s="24"/>
      <c r="ESS30" s="24"/>
      <c r="ESW30" s="24"/>
      <c r="ETA30" s="24"/>
      <c r="ETE30" s="24"/>
      <c r="ETI30" s="24"/>
      <c r="ETM30" s="24"/>
      <c r="ETQ30" s="24"/>
      <c r="ETU30" s="24"/>
      <c r="ETY30" s="24"/>
      <c r="EUC30" s="24"/>
      <c r="EUG30" s="24"/>
      <c r="EUK30" s="24"/>
      <c r="EUO30" s="24"/>
      <c r="EUS30" s="24"/>
      <c r="EUW30" s="24"/>
      <c r="EVA30" s="24"/>
      <c r="EVE30" s="24"/>
      <c r="EVI30" s="24"/>
      <c r="EVM30" s="24"/>
      <c r="EVQ30" s="24"/>
      <c r="EVU30" s="24"/>
      <c r="EVY30" s="24"/>
      <c r="EWC30" s="24"/>
      <c r="EWG30" s="24"/>
      <c r="EWK30" s="24"/>
      <c r="EWO30" s="24"/>
      <c r="EWS30" s="24"/>
      <c r="EWW30" s="24"/>
      <c r="EXA30" s="24"/>
      <c r="EXE30" s="24"/>
      <c r="EXI30" s="24"/>
      <c r="EXM30" s="24"/>
      <c r="EXQ30" s="24"/>
      <c r="EXU30" s="24"/>
      <c r="EXY30" s="24"/>
      <c r="EYC30" s="24"/>
      <c r="EYG30" s="24"/>
      <c r="EYK30" s="24"/>
      <c r="EYO30" s="24"/>
      <c r="EYS30" s="24"/>
      <c r="EYW30" s="24"/>
      <c r="EZA30" s="24"/>
      <c r="EZE30" s="24"/>
      <c r="EZI30" s="24"/>
      <c r="EZM30" s="24"/>
      <c r="EZQ30" s="24"/>
      <c r="EZU30" s="24"/>
      <c r="EZY30" s="24"/>
      <c r="FAC30" s="24"/>
      <c r="FAG30" s="24"/>
      <c r="FAK30" s="24"/>
      <c r="FAO30" s="24"/>
      <c r="FAS30" s="24"/>
      <c r="FAW30" s="24"/>
      <c r="FBA30" s="24"/>
      <c r="FBE30" s="24"/>
      <c r="FBI30" s="24"/>
      <c r="FBM30" s="24"/>
      <c r="FBQ30" s="24"/>
      <c r="FBU30" s="24"/>
      <c r="FBY30" s="24"/>
      <c r="FCC30" s="24"/>
      <c r="FCG30" s="24"/>
      <c r="FCK30" s="24"/>
      <c r="FCO30" s="24"/>
      <c r="FCS30" s="24"/>
      <c r="FCW30" s="24"/>
      <c r="FDA30" s="24"/>
      <c r="FDE30" s="24"/>
      <c r="FDI30" s="24"/>
      <c r="FDM30" s="24"/>
      <c r="FDQ30" s="24"/>
      <c r="FDU30" s="24"/>
      <c r="FDY30" s="24"/>
      <c r="FEC30" s="24"/>
      <c r="FEG30" s="24"/>
      <c r="FEK30" s="24"/>
      <c r="FEO30" s="24"/>
      <c r="FES30" s="24"/>
      <c r="FEW30" s="24"/>
      <c r="FFA30" s="24"/>
      <c r="FFE30" s="24"/>
      <c r="FFI30" s="24"/>
      <c r="FFM30" s="24"/>
      <c r="FFQ30" s="24"/>
      <c r="FFU30" s="24"/>
      <c r="FFY30" s="24"/>
      <c r="FGC30" s="24"/>
      <c r="FGG30" s="24"/>
      <c r="FGK30" s="24"/>
      <c r="FGO30" s="24"/>
      <c r="FGS30" s="24"/>
      <c r="FGW30" s="24"/>
      <c r="FHA30" s="24"/>
      <c r="FHE30" s="24"/>
      <c r="FHI30" s="24"/>
      <c r="FHM30" s="24"/>
      <c r="FHQ30" s="24"/>
      <c r="FHU30" s="24"/>
      <c r="FHY30" s="24"/>
      <c r="FIC30" s="24"/>
      <c r="FIG30" s="24"/>
      <c r="FIK30" s="24"/>
      <c r="FIO30" s="24"/>
      <c r="FIS30" s="24"/>
      <c r="FIW30" s="24"/>
      <c r="FJA30" s="24"/>
      <c r="FJE30" s="24"/>
      <c r="FJI30" s="24"/>
      <c r="FJM30" s="24"/>
      <c r="FJQ30" s="24"/>
      <c r="FJU30" s="24"/>
      <c r="FJY30" s="24"/>
      <c r="FKC30" s="24"/>
      <c r="FKG30" s="24"/>
      <c r="FKK30" s="24"/>
      <c r="FKO30" s="24"/>
      <c r="FKS30" s="24"/>
      <c r="FKW30" s="24"/>
      <c r="FLA30" s="24"/>
      <c r="FLE30" s="24"/>
      <c r="FLI30" s="24"/>
      <c r="FLM30" s="24"/>
      <c r="FLQ30" s="24"/>
      <c r="FLU30" s="24"/>
      <c r="FLY30" s="24"/>
      <c r="FMC30" s="24"/>
      <c r="FMG30" s="24"/>
      <c r="FMK30" s="24"/>
      <c r="FMO30" s="24"/>
      <c r="FMS30" s="24"/>
      <c r="FMW30" s="24"/>
      <c r="FNA30" s="24"/>
      <c r="FNE30" s="24"/>
      <c r="FNI30" s="24"/>
      <c r="FNM30" s="24"/>
      <c r="FNQ30" s="24"/>
      <c r="FNU30" s="24"/>
      <c r="FNY30" s="24"/>
      <c r="FOC30" s="24"/>
      <c r="FOG30" s="24"/>
      <c r="FOK30" s="24"/>
      <c r="FOO30" s="24"/>
      <c r="FOS30" s="24"/>
      <c r="FOW30" s="24"/>
      <c r="FPA30" s="24"/>
      <c r="FPE30" s="24"/>
      <c r="FPI30" s="24"/>
      <c r="FPM30" s="24"/>
      <c r="FPQ30" s="24"/>
      <c r="FPU30" s="24"/>
      <c r="FPY30" s="24"/>
      <c r="FQC30" s="24"/>
      <c r="FQG30" s="24"/>
      <c r="FQK30" s="24"/>
      <c r="FQO30" s="24"/>
      <c r="FQS30" s="24"/>
      <c r="FQW30" s="24"/>
      <c r="FRA30" s="24"/>
      <c r="FRE30" s="24"/>
      <c r="FRI30" s="24"/>
      <c r="FRM30" s="24"/>
      <c r="FRQ30" s="24"/>
      <c r="FRU30" s="24"/>
      <c r="FRY30" s="24"/>
      <c r="FSC30" s="24"/>
      <c r="FSG30" s="24"/>
      <c r="FSK30" s="24"/>
      <c r="FSO30" s="24"/>
      <c r="FSS30" s="24"/>
      <c r="FSW30" s="24"/>
      <c r="FTA30" s="24"/>
      <c r="FTE30" s="24"/>
      <c r="FTI30" s="24"/>
      <c r="FTM30" s="24"/>
      <c r="FTQ30" s="24"/>
      <c r="FTU30" s="24"/>
      <c r="FTY30" s="24"/>
      <c r="FUC30" s="24"/>
      <c r="FUG30" s="24"/>
      <c r="FUK30" s="24"/>
      <c r="FUO30" s="24"/>
      <c r="FUS30" s="24"/>
      <c r="FUW30" s="24"/>
      <c r="FVA30" s="24"/>
      <c r="FVE30" s="24"/>
      <c r="FVI30" s="24"/>
      <c r="FVM30" s="24"/>
      <c r="FVQ30" s="24"/>
      <c r="FVU30" s="24"/>
      <c r="FVY30" s="24"/>
      <c r="FWC30" s="24"/>
      <c r="FWG30" s="24"/>
      <c r="FWK30" s="24"/>
      <c r="FWO30" s="24"/>
      <c r="FWS30" s="24"/>
      <c r="FWW30" s="24"/>
      <c r="FXA30" s="24"/>
      <c r="FXE30" s="24"/>
      <c r="FXI30" s="24"/>
      <c r="FXM30" s="24"/>
      <c r="FXQ30" s="24"/>
      <c r="FXU30" s="24"/>
      <c r="FXY30" s="24"/>
      <c r="FYC30" s="24"/>
      <c r="FYG30" s="24"/>
      <c r="FYK30" s="24"/>
      <c r="FYO30" s="24"/>
      <c r="FYS30" s="24"/>
      <c r="FYW30" s="24"/>
      <c r="FZA30" s="24"/>
      <c r="FZE30" s="24"/>
      <c r="FZI30" s="24"/>
      <c r="FZM30" s="24"/>
      <c r="FZQ30" s="24"/>
      <c r="FZU30" s="24"/>
      <c r="FZY30" s="24"/>
      <c r="GAC30" s="24"/>
      <c r="GAG30" s="24"/>
      <c r="GAK30" s="24"/>
      <c r="GAO30" s="24"/>
      <c r="GAS30" s="24"/>
      <c r="GAW30" s="24"/>
      <c r="GBA30" s="24"/>
      <c r="GBE30" s="24"/>
      <c r="GBI30" s="24"/>
      <c r="GBM30" s="24"/>
      <c r="GBQ30" s="24"/>
      <c r="GBU30" s="24"/>
      <c r="GBY30" s="24"/>
      <c r="GCC30" s="24"/>
      <c r="GCG30" s="24"/>
      <c r="GCK30" s="24"/>
      <c r="GCO30" s="24"/>
      <c r="GCS30" s="24"/>
      <c r="GCW30" s="24"/>
      <c r="GDA30" s="24"/>
      <c r="GDE30" s="24"/>
      <c r="GDI30" s="24"/>
      <c r="GDM30" s="24"/>
      <c r="GDQ30" s="24"/>
      <c r="GDU30" s="24"/>
      <c r="GDY30" s="24"/>
      <c r="GEC30" s="24"/>
      <c r="GEG30" s="24"/>
      <c r="GEK30" s="24"/>
      <c r="GEO30" s="24"/>
      <c r="GES30" s="24"/>
      <c r="GEW30" s="24"/>
      <c r="GFA30" s="24"/>
      <c r="GFE30" s="24"/>
      <c r="GFI30" s="24"/>
      <c r="GFM30" s="24"/>
      <c r="GFQ30" s="24"/>
      <c r="GFU30" s="24"/>
      <c r="GFY30" s="24"/>
      <c r="GGC30" s="24"/>
      <c r="GGG30" s="24"/>
      <c r="GGK30" s="24"/>
      <c r="GGO30" s="24"/>
      <c r="GGS30" s="24"/>
      <c r="GGW30" s="24"/>
      <c r="GHA30" s="24"/>
      <c r="GHE30" s="24"/>
      <c r="GHI30" s="24"/>
      <c r="GHM30" s="24"/>
      <c r="GHQ30" s="24"/>
      <c r="GHU30" s="24"/>
      <c r="GHY30" s="24"/>
      <c r="GIC30" s="24"/>
      <c r="GIG30" s="24"/>
      <c r="GIK30" s="24"/>
      <c r="GIO30" s="24"/>
      <c r="GIS30" s="24"/>
      <c r="GIW30" s="24"/>
      <c r="GJA30" s="24"/>
      <c r="GJE30" s="24"/>
      <c r="GJI30" s="24"/>
      <c r="GJM30" s="24"/>
      <c r="GJQ30" s="24"/>
      <c r="GJU30" s="24"/>
      <c r="GJY30" s="24"/>
      <c r="GKC30" s="24"/>
      <c r="GKG30" s="24"/>
      <c r="GKK30" s="24"/>
      <c r="GKO30" s="24"/>
      <c r="GKS30" s="24"/>
      <c r="GKW30" s="24"/>
      <c r="GLA30" s="24"/>
      <c r="GLE30" s="24"/>
      <c r="GLI30" s="24"/>
      <c r="GLM30" s="24"/>
      <c r="GLQ30" s="24"/>
      <c r="GLU30" s="24"/>
      <c r="GLY30" s="24"/>
      <c r="GMC30" s="24"/>
      <c r="GMG30" s="24"/>
      <c r="GMK30" s="24"/>
      <c r="GMO30" s="24"/>
      <c r="GMS30" s="24"/>
      <c r="GMW30" s="24"/>
      <c r="GNA30" s="24"/>
      <c r="GNE30" s="24"/>
      <c r="GNI30" s="24"/>
      <c r="GNM30" s="24"/>
      <c r="GNQ30" s="24"/>
      <c r="GNU30" s="24"/>
      <c r="GNY30" s="24"/>
      <c r="GOC30" s="24"/>
      <c r="GOG30" s="24"/>
      <c r="GOK30" s="24"/>
      <c r="GOO30" s="24"/>
      <c r="GOS30" s="24"/>
      <c r="GOW30" s="24"/>
      <c r="GPA30" s="24"/>
      <c r="GPE30" s="24"/>
      <c r="GPI30" s="24"/>
      <c r="GPM30" s="24"/>
      <c r="GPQ30" s="24"/>
      <c r="GPU30" s="24"/>
      <c r="GPY30" s="24"/>
      <c r="GQC30" s="24"/>
      <c r="GQG30" s="24"/>
      <c r="GQK30" s="24"/>
      <c r="GQO30" s="24"/>
      <c r="GQS30" s="24"/>
      <c r="GQW30" s="24"/>
      <c r="GRA30" s="24"/>
      <c r="GRE30" s="24"/>
      <c r="GRI30" s="24"/>
      <c r="GRM30" s="24"/>
      <c r="GRQ30" s="24"/>
      <c r="GRU30" s="24"/>
      <c r="GRY30" s="24"/>
      <c r="GSC30" s="24"/>
      <c r="GSG30" s="24"/>
      <c r="GSK30" s="24"/>
      <c r="GSO30" s="24"/>
      <c r="GSS30" s="24"/>
      <c r="GSW30" s="24"/>
      <c r="GTA30" s="24"/>
      <c r="GTE30" s="24"/>
      <c r="GTI30" s="24"/>
      <c r="GTM30" s="24"/>
      <c r="GTQ30" s="24"/>
      <c r="GTU30" s="24"/>
      <c r="GTY30" s="24"/>
      <c r="GUC30" s="24"/>
      <c r="GUG30" s="24"/>
      <c r="GUK30" s="24"/>
      <c r="GUO30" s="24"/>
      <c r="GUS30" s="24"/>
      <c r="GUW30" s="24"/>
      <c r="GVA30" s="24"/>
      <c r="GVE30" s="24"/>
      <c r="GVI30" s="24"/>
      <c r="GVM30" s="24"/>
      <c r="GVQ30" s="24"/>
      <c r="GVU30" s="24"/>
      <c r="GVY30" s="24"/>
      <c r="GWC30" s="24"/>
      <c r="GWG30" s="24"/>
      <c r="GWK30" s="24"/>
      <c r="GWO30" s="24"/>
      <c r="GWS30" s="24"/>
      <c r="GWW30" s="24"/>
      <c r="GXA30" s="24"/>
      <c r="GXE30" s="24"/>
      <c r="GXI30" s="24"/>
      <c r="GXM30" s="24"/>
      <c r="GXQ30" s="24"/>
      <c r="GXU30" s="24"/>
      <c r="GXY30" s="24"/>
      <c r="GYC30" s="24"/>
      <c r="GYG30" s="24"/>
      <c r="GYK30" s="24"/>
      <c r="GYO30" s="24"/>
      <c r="GYS30" s="24"/>
      <c r="GYW30" s="24"/>
      <c r="GZA30" s="24"/>
      <c r="GZE30" s="24"/>
      <c r="GZI30" s="24"/>
      <c r="GZM30" s="24"/>
      <c r="GZQ30" s="24"/>
      <c r="GZU30" s="24"/>
      <c r="GZY30" s="24"/>
      <c r="HAC30" s="24"/>
      <c r="HAG30" s="24"/>
      <c r="HAK30" s="24"/>
      <c r="HAO30" s="24"/>
      <c r="HAS30" s="24"/>
      <c r="HAW30" s="24"/>
      <c r="HBA30" s="24"/>
      <c r="HBE30" s="24"/>
      <c r="HBI30" s="24"/>
      <c r="HBM30" s="24"/>
      <c r="HBQ30" s="24"/>
      <c r="HBU30" s="24"/>
      <c r="HBY30" s="24"/>
      <c r="HCC30" s="24"/>
      <c r="HCG30" s="24"/>
      <c r="HCK30" s="24"/>
      <c r="HCO30" s="24"/>
      <c r="HCS30" s="24"/>
      <c r="HCW30" s="24"/>
      <c r="HDA30" s="24"/>
      <c r="HDE30" s="24"/>
      <c r="HDI30" s="24"/>
      <c r="HDM30" s="24"/>
      <c r="HDQ30" s="24"/>
      <c r="HDU30" s="24"/>
      <c r="HDY30" s="24"/>
      <c r="HEC30" s="24"/>
      <c r="HEG30" s="24"/>
      <c r="HEK30" s="24"/>
      <c r="HEO30" s="24"/>
      <c r="HES30" s="24"/>
      <c r="HEW30" s="24"/>
      <c r="HFA30" s="24"/>
      <c r="HFE30" s="24"/>
      <c r="HFI30" s="24"/>
      <c r="HFM30" s="24"/>
      <c r="HFQ30" s="24"/>
      <c r="HFU30" s="24"/>
      <c r="HFY30" s="24"/>
      <c r="HGC30" s="24"/>
      <c r="HGG30" s="24"/>
      <c r="HGK30" s="24"/>
      <c r="HGO30" s="24"/>
      <c r="HGS30" s="24"/>
      <c r="HGW30" s="24"/>
      <c r="HHA30" s="24"/>
      <c r="HHE30" s="24"/>
      <c r="HHI30" s="24"/>
      <c r="HHM30" s="24"/>
      <c r="HHQ30" s="24"/>
      <c r="HHU30" s="24"/>
      <c r="HHY30" s="24"/>
      <c r="HIC30" s="24"/>
      <c r="HIG30" s="24"/>
      <c r="HIK30" s="24"/>
      <c r="HIO30" s="24"/>
      <c r="HIS30" s="24"/>
      <c r="HIW30" s="24"/>
      <c r="HJA30" s="24"/>
      <c r="HJE30" s="24"/>
      <c r="HJI30" s="24"/>
      <c r="HJM30" s="24"/>
      <c r="HJQ30" s="24"/>
      <c r="HJU30" s="24"/>
      <c r="HJY30" s="24"/>
      <c r="HKC30" s="24"/>
      <c r="HKG30" s="24"/>
      <c r="HKK30" s="24"/>
      <c r="HKO30" s="24"/>
      <c r="HKS30" s="24"/>
      <c r="HKW30" s="24"/>
      <c r="HLA30" s="24"/>
      <c r="HLE30" s="24"/>
      <c r="HLI30" s="24"/>
      <c r="HLM30" s="24"/>
      <c r="HLQ30" s="24"/>
      <c r="HLU30" s="24"/>
      <c r="HLY30" s="24"/>
      <c r="HMC30" s="24"/>
      <c r="HMG30" s="24"/>
      <c r="HMK30" s="24"/>
      <c r="HMO30" s="24"/>
      <c r="HMS30" s="24"/>
      <c r="HMW30" s="24"/>
      <c r="HNA30" s="24"/>
      <c r="HNE30" s="24"/>
      <c r="HNI30" s="24"/>
      <c r="HNM30" s="24"/>
      <c r="HNQ30" s="24"/>
      <c r="HNU30" s="24"/>
      <c r="HNY30" s="24"/>
      <c r="HOC30" s="24"/>
      <c r="HOG30" s="24"/>
      <c r="HOK30" s="24"/>
      <c r="HOO30" s="24"/>
      <c r="HOS30" s="24"/>
      <c r="HOW30" s="24"/>
      <c r="HPA30" s="24"/>
      <c r="HPE30" s="24"/>
      <c r="HPI30" s="24"/>
      <c r="HPM30" s="24"/>
      <c r="HPQ30" s="24"/>
      <c r="HPU30" s="24"/>
      <c r="HPY30" s="24"/>
      <c r="HQC30" s="24"/>
      <c r="HQG30" s="24"/>
      <c r="HQK30" s="24"/>
      <c r="HQO30" s="24"/>
      <c r="HQS30" s="24"/>
      <c r="HQW30" s="24"/>
      <c r="HRA30" s="24"/>
      <c r="HRE30" s="24"/>
      <c r="HRI30" s="24"/>
      <c r="HRM30" s="24"/>
      <c r="HRQ30" s="24"/>
      <c r="HRU30" s="24"/>
      <c r="HRY30" s="24"/>
      <c r="HSC30" s="24"/>
      <c r="HSG30" s="24"/>
      <c r="HSK30" s="24"/>
      <c r="HSO30" s="24"/>
      <c r="HSS30" s="24"/>
      <c r="HSW30" s="24"/>
      <c r="HTA30" s="24"/>
      <c r="HTE30" s="24"/>
      <c r="HTI30" s="24"/>
      <c r="HTM30" s="24"/>
      <c r="HTQ30" s="24"/>
      <c r="HTU30" s="24"/>
      <c r="HTY30" s="24"/>
      <c r="HUC30" s="24"/>
      <c r="HUG30" s="24"/>
      <c r="HUK30" s="24"/>
      <c r="HUO30" s="24"/>
      <c r="HUS30" s="24"/>
      <c r="HUW30" s="24"/>
      <c r="HVA30" s="24"/>
      <c r="HVE30" s="24"/>
      <c r="HVI30" s="24"/>
      <c r="HVM30" s="24"/>
      <c r="HVQ30" s="24"/>
      <c r="HVU30" s="24"/>
      <c r="HVY30" s="24"/>
      <c r="HWC30" s="24"/>
      <c r="HWG30" s="24"/>
      <c r="HWK30" s="24"/>
      <c r="HWO30" s="24"/>
      <c r="HWS30" s="24"/>
      <c r="HWW30" s="24"/>
      <c r="HXA30" s="24"/>
      <c r="HXE30" s="24"/>
      <c r="HXI30" s="24"/>
      <c r="HXM30" s="24"/>
      <c r="HXQ30" s="24"/>
      <c r="HXU30" s="24"/>
      <c r="HXY30" s="24"/>
      <c r="HYC30" s="24"/>
      <c r="HYG30" s="24"/>
      <c r="HYK30" s="24"/>
      <c r="HYO30" s="24"/>
      <c r="HYS30" s="24"/>
      <c r="HYW30" s="24"/>
      <c r="HZA30" s="24"/>
      <c r="HZE30" s="24"/>
      <c r="HZI30" s="24"/>
      <c r="HZM30" s="24"/>
      <c r="HZQ30" s="24"/>
      <c r="HZU30" s="24"/>
      <c r="HZY30" s="24"/>
      <c r="IAC30" s="24"/>
      <c r="IAG30" s="24"/>
      <c r="IAK30" s="24"/>
      <c r="IAO30" s="24"/>
      <c r="IAS30" s="24"/>
      <c r="IAW30" s="24"/>
      <c r="IBA30" s="24"/>
      <c r="IBE30" s="24"/>
      <c r="IBI30" s="24"/>
      <c r="IBM30" s="24"/>
      <c r="IBQ30" s="24"/>
      <c r="IBU30" s="24"/>
      <c r="IBY30" s="24"/>
      <c r="ICC30" s="24"/>
      <c r="ICG30" s="24"/>
      <c r="ICK30" s="24"/>
      <c r="ICO30" s="24"/>
      <c r="ICS30" s="24"/>
      <c r="ICW30" s="24"/>
      <c r="IDA30" s="24"/>
      <c r="IDE30" s="24"/>
      <c r="IDI30" s="24"/>
      <c r="IDM30" s="24"/>
      <c r="IDQ30" s="24"/>
      <c r="IDU30" s="24"/>
      <c r="IDY30" s="24"/>
      <c r="IEC30" s="24"/>
      <c r="IEG30" s="24"/>
      <c r="IEK30" s="24"/>
      <c r="IEO30" s="24"/>
      <c r="IES30" s="24"/>
      <c r="IEW30" s="24"/>
      <c r="IFA30" s="24"/>
      <c r="IFE30" s="24"/>
      <c r="IFI30" s="24"/>
      <c r="IFM30" s="24"/>
      <c r="IFQ30" s="24"/>
      <c r="IFU30" s="24"/>
      <c r="IFY30" s="24"/>
      <c r="IGC30" s="24"/>
      <c r="IGG30" s="24"/>
      <c r="IGK30" s="24"/>
      <c r="IGO30" s="24"/>
      <c r="IGS30" s="24"/>
      <c r="IGW30" s="24"/>
      <c r="IHA30" s="24"/>
      <c r="IHE30" s="24"/>
      <c r="IHI30" s="24"/>
      <c r="IHM30" s="24"/>
      <c r="IHQ30" s="24"/>
      <c r="IHU30" s="24"/>
      <c r="IHY30" s="24"/>
      <c r="IIC30" s="24"/>
      <c r="IIG30" s="24"/>
      <c r="IIK30" s="24"/>
      <c r="IIO30" s="24"/>
      <c r="IIS30" s="24"/>
      <c r="IIW30" s="24"/>
      <c r="IJA30" s="24"/>
      <c r="IJE30" s="24"/>
      <c r="IJI30" s="24"/>
      <c r="IJM30" s="24"/>
      <c r="IJQ30" s="24"/>
      <c r="IJU30" s="24"/>
      <c r="IJY30" s="24"/>
      <c r="IKC30" s="24"/>
      <c r="IKG30" s="24"/>
      <c r="IKK30" s="24"/>
      <c r="IKO30" s="24"/>
      <c r="IKS30" s="24"/>
      <c r="IKW30" s="24"/>
      <c r="ILA30" s="24"/>
      <c r="ILE30" s="24"/>
      <c r="ILI30" s="24"/>
      <c r="ILM30" s="24"/>
      <c r="ILQ30" s="24"/>
      <c r="ILU30" s="24"/>
      <c r="ILY30" s="24"/>
      <c r="IMC30" s="24"/>
      <c r="IMG30" s="24"/>
      <c r="IMK30" s="24"/>
      <c r="IMO30" s="24"/>
      <c r="IMS30" s="24"/>
      <c r="IMW30" s="24"/>
      <c r="INA30" s="24"/>
      <c r="INE30" s="24"/>
      <c r="INI30" s="24"/>
      <c r="INM30" s="24"/>
      <c r="INQ30" s="24"/>
      <c r="INU30" s="24"/>
      <c r="INY30" s="24"/>
      <c r="IOC30" s="24"/>
      <c r="IOG30" s="24"/>
      <c r="IOK30" s="24"/>
      <c r="IOO30" s="24"/>
      <c r="IOS30" s="24"/>
      <c r="IOW30" s="24"/>
      <c r="IPA30" s="24"/>
      <c r="IPE30" s="24"/>
      <c r="IPI30" s="24"/>
      <c r="IPM30" s="24"/>
      <c r="IPQ30" s="24"/>
      <c r="IPU30" s="24"/>
      <c r="IPY30" s="24"/>
      <c r="IQC30" s="24"/>
      <c r="IQG30" s="24"/>
      <c r="IQK30" s="24"/>
      <c r="IQO30" s="24"/>
      <c r="IQS30" s="24"/>
      <c r="IQW30" s="24"/>
      <c r="IRA30" s="24"/>
      <c r="IRE30" s="24"/>
      <c r="IRI30" s="24"/>
      <c r="IRM30" s="24"/>
      <c r="IRQ30" s="24"/>
      <c r="IRU30" s="24"/>
      <c r="IRY30" s="24"/>
      <c r="ISC30" s="24"/>
      <c r="ISG30" s="24"/>
      <c r="ISK30" s="24"/>
      <c r="ISO30" s="24"/>
      <c r="ISS30" s="24"/>
      <c r="ISW30" s="24"/>
      <c r="ITA30" s="24"/>
      <c r="ITE30" s="24"/>
      <c r="ITI30" s="24"/>
      <c r="ITM30" s="24"/>
      <c r="ITQ30" s="24"/>
      <c r="ITU30" s="24"/>
      <c r="ITY30" s="24"/>
      <c r="IUC30" s="24"/>
      <c r="IUG30" s="24"/>
      <c r="IUK30" s="24"/>
      <c r="IUO30" s="24"/>
      <c r="IUS30" s="24"/>
      <c r="IUW30" s="24"/>
      <c r="IVA30" s="24"/>
      <c r="IVE30" s="24"/>
      <c r="IVI30" s="24"/>
      <c r="IVM30" s="24"/>
      <c r="IVQ30" s="24"/>
      <c r="IVU30" s="24"/>
      <c r="IVY30" s="24"/>
      <c r="IWC30" s="24"/>
      <c r="IWG30" s="24"/>
      <c r="IWK30" s="24"/>
      <c r="IWO30" s="24"/>
      <c r="IWS30" s="24"/>
      <c r="IWW30" s="24"/>
      <c r="IXA30" s="24"/>
      <c r="IXE30" s="24"/>
      <c r="IXI30" s="24"/>
      <c r="IXM30" s="24"/>
      <c r="IXQ30" s="24"/>
      <c r="IXU30" s="24"/>
      <c r="IXY30" s="24"/>
      <c r="IYC30" s="24"/>
      <c r="IYG30" s="24"/>
      <c r="IYK30" s="24"/>
      <c r="IYO30" s="24"/>
      <c r="IYS30" s="24"/>
      <c r="IYW30" s="24"/>
      <c r="IZA30" s="24"/>
      <c r="IZE30" s="24"/>
      <c r="IZI30" s="24"/>
      <c r="IZM30" s="24"/>
      <c r="IZQ30" s="24"/>
      <c r="IZU30" s="24"/>
      <c r="IZY30" s="24"/>
      <c r="JAC30" s="24"/>
      <c r="JAG30" s="24"/>
      <c r="JAK30" s="24"/>
      <c r="JAO30" s="24"/>
      <c r="JAS30" s="24"/>
      <c r="JAW30" s="24"/>
      <c r="JBA30" s="24"/>
      <c r="JBE30" s="24"/>
      <c r="JBI30" s="24"/>
      <c r="JBM30" s="24"/>
      <c r="JBQ30" s="24"/>
      <c r="JBU30" s="24"/>
      <c r="JBY30" s="24"/>
      <c r="JCC30" s="24"/>
      <c r="JCG30" s="24"/>
      <c r="JCK30" s="24"/>
      <c r="JCO30" s="24"/>
      <c r="JCS30" s="24"/>
      <c r="JCW30" s="24"/>
      <c r="JDA30" s="24"/>
      <c r="JDE30" s="24"/>
      <c r="JDI30" s="24"/>
      <c r="JDM30" s="24"/>
      <c r="JDQ30" s="24"/>
      <c r="JDU30" s="24"/>
      <c r="JDY30" s="24"/>
      <c r="JEC30" s="24"/>
      <c r="JEG30" s="24"/>
      <c r="JEK30" s="24"/>
      <c r="JEO30" s="24"/>
      <c r="JES30" s="24"/>
      <c r="JEW30" s="24"/>
      <c r="JFA30" s="24"/>
      <c r="JFE30" s="24"/>
      <c r="JFI30" s="24"/>
      <c r="JFM30" s="24"/>
      <c r="JFQ30" s="24"/>
      <c r="JFU30" s="24"/>
      <c r="JFY30" s="24"/>
      <c r="JGC30" s="24"/>
      <c r="JGG30" s="24"/>
      <c r="JGK30" s="24"/>
      <c r="JGO30" s="24"/>
      <c r="JGS30" s="24"/>
      <c r="JGW30" s="24"/>
      <c r="JHA30" s="24"/>
      <c r="JHE30" s="24"/>
      <c r="JHI30" s="24"/>
      <c r="JHM30" s="24"/>
      <c r="JHQ30" s="24"/>
      <c r="JHU30" s="24"/>
      <c r="JHY30" s="24"/>
      <c r="JIC30" s="24"/>
      <c r="JIG30" s="24"/>
      <c r="JIK30" s="24"/>
      <c r="JIO30" s="24"/>
      <c r="JIS30" s="24"/>
      <c r="JIW30" s="24"/>
      <c r="JJA30" s="24"/>
      <c r="JJE30" s="24"/>
      <c r="JJI30" s="24"/>
      <c r="JJM30" s="24"/>
      <c r="JJQ30" s="24"/>
      <c r="JJU30" s="24"/>
      <c r="JJY30" s="24"/>
      <c r="JKC30" s="24"/>
      <c r="JKG30" s="24"/>
      <c r="JKK30" s="24"/>
      <c r="JKO30" s="24"/>
      <c r="JKS30" s="24"/>
      <c r="JKW30" s="24"/>
      <c r="JLA30" s="24"/>
      <c r="JLE30" s="24"/>
      <c r="JLI30" s="24"/>
      <c r="JLM30" s="24"/>
      <c r="JLQ30" s="24"/>
      <c r="JLU30" s="24"/>
      <c r="JLY30" s="24"/>
      <c r="JMC30" s="24"/>
      <c r="JMG30" s="24"/>
      <c r="JMK30" s="24"/>
      <c r="JMO30" s="24"/>
      <c r="JMS30" s="24"/>
      <c r="JMW30" s="24"/>
      <c r="JNA30" s="24"/>
      <c r="JNE30" s="24"/>
      <c r="JNI30" s="24"/>
      <c r="JNM30" s="24"/>
      <c r="JNQ30" s="24"/>
      <c r="JNU30" s="24"/>
      <c r="JNY30" s="24"/>
      <c r="JOC30" s="24"/>
      <c r="JOG30" s="24"/>
      <c r="JOK30" s="24"/>
      <c r="JOO30" s="24"/>
      <c r="JOS30" s="24"/>
      <c r="JOW30" s="24"/>
      <c r="JPA30" s="24"/>
      <c r="JPE30" s="24"/>
      <c r="JPI30" s="24"/>
      <c r="JPM30" s="24"/>
      <c r="JPQ30" s="24"/>
      <c r="JPU30" s="24"/>
      <c r="JPY30" s="24"/>
      <c r="JQC30" s="24"/>
      <c r="JQG30" s="24"/>
      <c r="JQK30" s="24"/>
      <c r="JQO30" s="24"/>
      <c r="JQS30" s="24"/>
      <c r="JQW30" s="24"/>
      <c r="JRA30" s="24"/>
      <c r="JRE30" s="24"/>
      <c r="JRI30" s="24"/>
      <c r="JRM30" s="24"/>
      <c r="JRQ30" s="24"/>
      <c r="JRU30" s="24"/>
      <c r="JRY30" s="24"/>
      <c r="JSC30" s="24"/>
      <c r="JSG30" s="24"/>
      <c r="JSK30" s="24"/>
      <c r="JSO30" s="24"/>
      <c r="JSS30" s="24"/>
      <c r="JSW30" s="24"/>
      <c r="JTA30" s="24"/>
      <c r="JTE30" s="24"/>
      <c r="JTI30" s="24"/>
      <c r="JTM30" s="24"/>
      <c r="JTQ30" s="24"/>
      <c r="JTU30" s="24"/>
      <c r="JTY30" s="24"/>
      <c r="JUC30" s="24"/>
      <c r="JUG30" s="24"/>
      <c r="JUK30" s="24"/>
      <c r="JUO30" s="24"/>
      <c r="JUS30" s="24"/>
      <c r="JUW30" s="24"/>
      <c r="JVA30" s="24"/>
      <c r="JVE30" s="24"/>
      <c r="JVI30" s="24"/>
      <c r="JVM30" s="24"/>
      <c r="JVQ30" s="24"/>
      <c r="JVU30" s="24"/>
      <c r="JVY30" s="24"/>
      <c r="JWC30" s="24"/>
      <c r="JWG30" s="24"/>
      <c r="JWK30" s="24"/>
      <c r="JWO30" s="24"/>
      <c r="JWS30" s="24"/>
      <c r="JWW30" s="24"/>
      <c r="JXA30" s="24"/>
      <c r="JXE30" s="24"/>
      <c r="JXI30" s="24"/>
      <c r="JXM30" s="24"/>
      <c r="JXQ30" s="24"/>
      <c r="JXU30" s="24"/>
      <c r="JXY30" s="24"/>
      <c r="JYC30" s="24"/>
      <c r="JYG30" s="24"/>
      <c r="JYK30" s="24"/>
      <c r="JYO30" s="24"/>
      <c r="JYS30" s="24"/>
      <c r="JYW30" s="24"/>
      <c r="JZA30" s="24"/>
      <c r="JZE30" s="24"/>
      <c r="JZI30" s="24"/>
      <c r="JZM30" s="24"/>
      <c r="JZQ30" s="24"/>
      <c r="JZU30" s="24"/>
      <c r="JZY30" s="24"/>
      <c r="KAC30" s="24"/>
      <c r="KAG30" s="24"/>
      <c r="KAK30" s="24"/>
      <c r="KAO30" s="24"/>
      <c r="KAS30" s="24"/>
      <c r="KAW30" s="24"/>
      <c r="KBA30" s="24"/>
      <c r="KBE30" s="24"/>
      <c r="KBI30" s="24"/>
      <c r="KBM30" s="24"/>
      <c r="KBQ30" s="24"/>
      <c r="KBU30" s="24"/>
      <c r="KBY30" s="24"/>
      <c r="KCC30" s="24"/>
      <c r="KCG30" s="24"/>
      <c r="KCK30" s="24"/>
      <c r="KCO30" s="24"/>
      <c r="KCS30" s="24"/>
      <c r="KCW30" s="24"/>
      <c r="KDA30" s="24"/>
      <c r="KDE30" s="24"/>
      <c r="KDI30" s="24"/>
      <c r="KDM30" s="24"/>
      <c r="KDQ30" s="24"/>
      <c r="KDU30" s="24"/>
      <c r="KDY30" s="24"/>
      <c r="KEC30" s="24"/>
      <c r="KEG30" s="24"/>
      <c r="KEK30" s="24"/>
      <c r="KEO30" s="24"/>
      <c r="KES30" s="24"/>
      <c r="KEW30" s="24"/>
      <c r="KFA30" s="24"/>
      <c r="KFE30" s="24"/>
      <c r="KFI30" s="24"/>
      <c r="KFM30" s="24"/>
      <c r="KFQ30" s="24"/>
      <c r="KFU30" s="24"/>
      <c r="KFY30" s="24"/>
      <c r="KGC30" s="24"/>
      <c r="KGG30" s="24"/>
      <c r="KGK30" s="24"/>
      <c r="KGO30" s="24"/>
      <c r="KGS30" s="24"/>
      <c r="KGW30" s="24"/>
      <c r="KHA30" s="24"/>
      <c r="KHE30" s="24"/>
      <c r="KHI30" s="24"/>
      <c r="KHM30" s="24"/>
      <c r="KHQ30" s="24"/>
      <c r="KHU30" s="24"/>
      <c r="KHY30" s="24"/>
      <c r="KIC30" s="24"/>
      <c r="KIG30" s="24"/>
      <c r="KIK30" s="24"/>
      <c r="KIO30" s="24"/>
      <c r="KIS30" s="24"/>
      <c r="KIW30" s="24"/>
      <c r="KJA30" s="24"/>
      <c r="KJE30" s="24"/>
      <c r="KJI30" s="24"/>
      <c r="KJM30" s="24"/>
      <c r="KJQ30" s="24"/>
      <c r="KJU30" s="24"/>
      <c r="KJY30" s="24"/>
      <c r="KKC30" s="24"/>
      <c r="KKG30" s="24"/>
      <c r="KKK30" s="24"/>
      <c r="KKO30" s="24"/>
      <c r="KKS30" s="24"/>
      <c r="KKW30" s="24"/>
      <c r="KLA30" s="24"/>
      <c r="KLE30" s="24"/>
      <c r="KLI30" s="24"/>
      <c r="KLM30" s="24"/>
      <c r="KLQ30" s="24"/>
      <c r="KLU30" s="24"/>
      <c r="KLY30" s="24"/>
      <c r="KMC30" s="24"/>
      <c r="KMG30" s="24"/>
      <c r="KMK30" s="24"/>
      <c r="KMO30" s="24"/>
      <c r="KMS30" s="24"/>
      <c r="KMW30" s="24"/>
      <c r="KNA30" s="24"/>
      <c r="KNE30" s="24"/>
      <c r="KNI30" s="24"/>
      <c r="KNM30" s="24"/>
      <c r="KNQ30" s="24"/>
      <c r="KNU30" s="24"/>
      <c r="KNY30" s="24"/>
      <c r="KOC30" s="24"/>
      <c r="KOG30" s="24"/>
      <c r="KOK30" s="24"/>
      <c r="KOO30" s="24"/>
      <c r="KOS30" s="24"/>
      <c r="KOW30" s="24"/>
      <c r="KPA30" s="24"/>
      <c r="KPE30" s="24"/>
      <c r="KPI30" s="24"/>
      <c r="KPM30" s="24"/>
      <c r="KPQ30" s="24"/>
      <c r="KPU30" s="24"/>
      <c r="KPY30" s="24"/>
      <c r="KQC30" s="24"/>
      <c r="KQG30" s="24"/>
      <c r="KQK30" s="24"/>
      <c r="KQO30" s="24"/>
      <c r="KQS30" s="24"/>
      <c r="KQW30" s="24"/>
      <c r="KRA30" s="24"/>
      <c r="KRE30" s="24"/>
      <c r="KRI30" s="24"/>
      <c r="KRM30" s="24"/>
      <c r="KRQ30" s="24"/>
      <c r="KRU30" s="24"/>
      <c r="KRY30" s="24"/>
      <c r="KSC30" s="24"/>
      <c r="KSG30" s="24"/>
      <c r="KSK30" s="24"/>
      <c r="KSO30" s="24"/>
      <c r="KSS30" s="24"/>
      <c r="KSW30" s="24"/>
      <c r="KTA30" s="24"/>
      <c r="KTE30" s="24"/>
      <c r="KTI30" s="24"/>
      <c r="KTM30" s="24"/>
      <c r="KTQ30" s="24"/>
      <c r="KTU30" s="24"/>
      <c r="KTY30" s="24"/>
      <c r="KUC30" s="24"/>
      <c r="KUG30" s="24"/>
      <c r="KUK30" s="24"/>
      <c r="KUO30" s="24"/>
      <c r="KUS30" s="24"/>
      <c r="KUW30" s="24"/>
      <c r="KVA30" s="24"/>
      <c r="KVE30" s="24"/>
      <c r="KVI30" s="24"/>
      <c r="KVM30" s="24"/>
      <c r="KVQ30" s="24"/>
      <c r="KVU30" s="24"/>
      <c r="KVY30" s="24"/>
      <c r="KWC30" s="24"/>
      <c r="KWG30" s="24"/>
      <c r="KWK30" s="24"/>
      <c r="KWO30" s="24"/>
      <c r="KWS30" s="24"/>
      <c r="KWW30" s="24"/>
      <c r="KXA30" s="24"/>
      <c r="KXE30" s="24"/>
      <c r="KXI30" s="24"/>
      <c r="KXM30" s="24"/>
      <c r="KXQ30" s="24"/>
      <c r="KXU30" s="24"/>
      <c r="KXY30" s="24"/>
      <c r="KYC30" s="24"/>
      <c r="KYG30" s="24"/>
      <c r="KYK30" s="24"/>
      <c r="KYO30" s="24"/>
      <c r="KYS30" s="24"/>
      <c r="KYW30" s="24"/>
      <c r="KZA30" s="24"/>
      <c r="KZE30" s="24"/>
      <c r="KZI30" s="24"/>
      <c r="KZM30" s="24"/>
      <c r="KZQ30" s="24"/>
      <c r="KZU30" s="24"/>
      <c r="KZY30" s="24"/>
      <c r="LAC30" s="24"/>
      <c r="LAG30" s="24"/>
      <c r="LAK30" s="24"/>
      <c r="LAO30" s="24"/>
      <c r="LAS30" s="24"/>
      <c r="LAW30" s="24"/>
      <c r="LBA30" s="24"/>
      <c r="LBE30" s="24"/>
      <c r="LBI30" s="24"/>
      <c r="LBM30" s="24"/>
      <c r="LBQ30" s="24"/>
      <c r="LBU30" s="24"/>
      <c r="LBY30" s="24"/>
      <c r="LCC30" s="24"/>
      <c r="LCG30" s="24"/>
      <c r="LCK30" s="24"/>
      <c r="LCO30" s="24"/>
      <c r="LCS30" s="24"/>
      <c r="LCW30" s="24"/>
      <c r="LDA30" s="24"/>
      <c r="LDE30" s="24"/>
      <c r="LDI30" s="24"/>
      <c r="LDM30" s="24"/>
      <c r="LDQ30" s="24"/>
      <c r="LDU30" s="24"/>
      <c r="LDY30" s="24"/>
      <c r="LEC30" s="24"/>
      <c r="LEG30" s="24"/>
      <c r="LEK30" s="24"/>
      <c r="LEO30" s="24"/>
      <c r="LES30" s="24"/>
      <c r="LEW30" s="24"/>
      <c r="LFA30" s="24"/>
      <c r="LFE30" s="24"/>
      <c r="LFI30" s="24"/>
      <c r="LFM30" s="24"/>
      <c r="LFQ30" s="24"/>
      <c r="LFU30" s="24"/>
      <c r="LFY30" s="24"/>
      <c r="LGC30" s="24"/>
      <c r="LGG30" s="24"/>
      <c r="LGK30" s="24"/>
      <c r="LGO30" s="24"/>
      <c r="LGS30" s="24"/>
      <c r="LGW30" s="24"/>
      <c r="LHA30" s="24"/>
      <c r="LHE30" s="24"/>
      <c r="LHI30" s="24"/>
      <c r="LHM30" s="24"/>
      <c r="LHQ30" s="24"/>
      <c r="LHU30" s="24"/>
      <c r="LHY30" s="24"/>
      <c r="LIC30" s="24"/>
      <c r="LIG30" s="24"/>
      <c r="LIK30" s="24"/>
      <c r="LIO30" s="24"/>
      <c r="LIS30" s="24"/>
      <c r="LIW30" s="24"/>
      <c r="LJA30" s="24"/>
      <c r="LJE30" s="24"/>
      <c r="LJI30" s="24"/>
      <c r="LJM30" s="24"/>
      <c r="LJQ30" s="24"/>
      <c r="LJU30" s="24"/>
      <c r="LJY30" s="24"/>
      <c r="LKC30" s="24"/>
      <c r="LKG30" s="24"/>
      <c r="LKK30" s="24"/>
      <c r="LKO30" s="24"/>
      <c r="LKS30" s="24"/>
      <c r="LKW30" s="24"/>
      <c r="LLA30" s="24"/>
      <c r="LLE30" s="24"/>
      <c r="LLI30" s="24"/>
      <c r="LLM30" s="24"/>
      <c r="LLQ30" s="24"/>
      <c r="LLU30" s="24"/>
      <c r="LLY30" s="24"/>
      <c r="LMC30" s="24"/>
      <c r="LMG30" s="24"/>
      <c r="LMK30" s="24"/>
      <c r="LMO30" s="24"/>
      <c r="LMS30" s="24"/>
      <c r="LMW30" s="24"/>
      <c r="LNA30" s="24"/>
      <c r="LNE30" s="24"/>
      <c r="LNI30" s="24"/>
      <c r="LNM30" s="24"/>
      <c r="LNQ30" s="24"/>
      <c r="LNU30" s="24"/>
      <c r="LNY30" s="24"/>
      <c r="LOC30" s="24"/>
      <c r="LOG30" s="24"/>
      <c r="LOK30" s="24"/>
      <c r="LOO30" s="24"/>
      <c r="LOS30" s="24"/>
      <c r="LOW30" s="24"/>
      <c r="LPA30" s="24"/>
      <c r="LPE30" s="24"/>
      <c r="LPI30" s="24"/>
      <c r="LPM30" s="24"/>
      <c r="LPQ30" s="24"/>
      <c r="LPU30" s="24"/>
      <c r="LPY30" s="24"/>
      <c r="LQC30" s="24"/>
      <c r="LQG30" s="24"/>
      <c r="LQK30" s="24"/>
      <c r="LQO30" s="24"/>
      <c r="LQS30" s="24"/>
      <c r="LQW30" s="24"/>
      <c r="LRA30" s="24"/>
      <c r="LRE30" s="24"/>
      <c r="LRI30" s="24"/>
      <c r="LRM30" s="24"/>
      <c r="LRQ30" s="24"/>
      <c r="LRU30" s="24"/>
      <c r="LRY30" s="24"/>
      <c r="LSC30" s="24"/>
      <c r="LSG30" s="24"/>
      <c r="LSK30" s="24"/>
      <c r="LSO30" s="24"/>
      <c r="LSS30" s="24"/>
      <c r="LSW30" s="24"/>
      <c r="LTA30" s="24"/>
      <c r="LTE30" s="24"/>
      <c r="LTI30" s="24"/>
      <c r="LTM30" s="24"/>
      <c r="LTQ30" s="24"/>
      <c r="LTU30" s="24"/>
      <c r="LTY30" s="24"/>
      <c r="LUC30" s="24"/>
      <c r="LUG30" s="24"/>
      <c r="LUK30" s="24"/>
      <c r="LUO30" s="24"/>
      <c r="LUS30" s="24"/>
      <c r="LUW30" s="24"/>
      <c r="LVA30" s="24"/>
      <c r="LVE30" s="24"/>
      <c r="LVI30" s="24"/>
      <c r="LVM30" s="24"/>
      <c r="LVQ30" s="24"/>
      <c r="LVU30" s="24"/>
      <c r="LVY30" s="24"/>
      <c r="LWC30" s="24"/>
      <c r="LWG30" s="24"/>
      <c r="LWK30" s="24"/>
      <c r="LWO30" s="24"/>
      <c r="LWS30" s="24"/>
      <c r="LWW30" s="24"/>
      <c r="LXA30" s="24"/>
      <c r="LXE30" s="24"/>
      <c r="LXI30" s="24"/>
      <c r="LXM30" s="24"/>
      <c r="LXQ30" s="24"/>
      <c r="LXU30" s="24"/>
      <c r="LXY30" s="24"/>
      <c r="LYC30" s="24"/>
      <c r="LYG30" s="24"/>
      <c r="LYK30" s="24"/>
      <c r="LYO30" s="24"/>
      <c r="LYS30" s="24"/>
      <c r="LYW30" s="24"/>
      <c r="LZA30" s="24"/>
      <c r="LZE30" s="24"/>
      <c r="LZI30" s="24"/>
      <c r="LZM30" s="24"/>
      <c r="LZQ30" s="24"/>
      <c r="LZU30" s="24"/>
      <c r="LZY30" s="24"/>
      <c r="MAC30" s="24"/>
      <c r="MAG30" s="24"/>
      <c r="MAK30" s="24"/>
      <c r="MAO30" s="24"/>
      <c r="MAS30" s="24"/>
      <c r="MAW30" s="24"/>
      <c r="MBA30" s="24"/>
      <c r="MBE30" s="24"/>
      <c r="MBI30" s="24"/>
      <c r="MBM30" s="24"/>
      <c r="MBQ30" s="24"/>
      <c r="MBU30" s="24"/>
      <c r="MBY30" s="24"/>
      <c r="MCC30" s="24"/>
      <c r="MCG30" s="24"/>
      <c r="MCK30" s="24"/>
      <c r="MCO30" s="24"/>
      <c r="MCS30" s="24"/>
      <c r="MCW30" s="24"/>
      <c r="MDA30" s="24"/>
      <c r="MDE30" s="24"/>
      <c r="MDI30" s="24"/>
      <c r="MDM30" s="24"/>
      <c r="MDQ30" s="24"/>
      <c r="MDU30" s="24"/>
      <c r="MDY30" s="24"/>
      <c r="MEC30" s="24"/>
      <c r="MEG30" s="24"/>
      <c r="MEK30" s="24"/>
      <c r="MEO30" s="24"/>
      <c r="MES30" s="24"/>
      <c r="MEW30" s="24"/>
      <c r="MFA30" s="24"/>
      <c r="MFE30" s="24"/>
      <c r="MFI30" s="24"/>
      <c r="MFM30" s="24"/>
      <c r="MFQ30" s="24"/>
      <c r="MFU30" s="24"/>
      <c r="MFY30" s="24"/>
      <c r="MGC30" s="24"/>
      <c r="MGG30" s="24"/>
      <c r="MGK30" s="24"/>
      <c r="MGO30" s="24"/>
      <c r="MGS30" s="24"/>
      <c r="MGW30" s="24"/>
      <c r="MHA30" s="24"/>
      <c r="MHE30" s="24"/>
      <c r="MHI30" s="24"/>
      <c r="MHM30" s="24"/>
      <c r="MHQ30" s="24"/>
      <c r="MHU30" s="24"/>
      <c r="MHY30" s="24"/>
      <c r="MIC30" s="24"/>
      <c r="MIG30" s="24"/>
      <c r="MIK30" s="24"/>
      <c r="MIO30" s="24"/>
      <c r="MIS30" s="24"/>
      <c r="MIW30" s="24"/>
      <c r="MJA30" s="24"/>
      <c r="MJE30" s="24"/>
      <c r="MJI30" s="24"/>
      <c r="MJM30" s="24"/>
      <c r="MJQ30" s="24"/>
      <c r="MJU30" s="24"/>
      <c r="MJY30" s="24"/>
      <c r="MKC30" s="24"/>
      <c r="MKG30" s="24"/>
      <c r="MKK30" s="24"/>
      <c r="MKO30" s="24"/>
      <c r="MKS30" s="24"/>
      <c r="MKW30" s="24"/>
      <c r="MLA30" s="24"/>
      <c r="MLE30" s="24"/>
      <c r="MLI30" s="24"/>
      <c r="MLM30" s="24"/>
      <c r="MLQ30" s="24"/>
      <c r="MLU30" s="24"/>
      <c r="MLY30" s="24"/>
      <c r="MMC30" s="24"/>
      <c r="MMG30" s="24"/>
      <c r="MMK30" s="24"/>
      <c r="MMO30" s="24"/>
      <c r="MMS30" s="24"/>
      <c r="MMW30" s="24"/>
      <c r="MNA30" s="24"/>
      <c r="MNE30" s="24"/>
      <c r="MNI30" s="24"/>
      <c r="MNM30" s="24"/>
      <c r="MNQ30" s="24"/>
      <c r="MNU30" s="24"/>
      <c r="MNY30" s="24"/>
      <c r="MOC30" s="24"/>
      <c r="MOG30" s="24"/>
      <c r="MOK30" s="24"/>
      <c r="MOO30" s="24"/>
      <c r="MOS30" s="24"/>
      <c r="MOW30" s="24"/>
      <c r="MPA30" s="24"/>
      <c r="MPE30" s="24"/>
      <c r="MPI30" s="24"/>
      <c r="MPM30" s="24"/>
      <c r="MPQ30" s="24"/>
      <c r="MPU30" s="24"/>
      <c r="MPY30" s="24"/>
      <c r="MQC30" s="24"/>
      <c r="MQG30" s="24"/>
      <c r="MQK30" s="24"/>
      <c r="MQO30" s="24"/>
      <c r="MQS30" s="24"/>
      <c r="MQW30" s="24"/>
      <c r="MRA30" s="24"/>
      <c r="MRE30" s="24"/>
      <c r="MRI30" s="24"/>
      <c r="MRM30" s="24"/>
      <c r="MRQ30" s="24"/>
      <c r="MRU30" s="24"/>
      <c r="MRY30" s="24"/>
      <c r="MSC30" s="24"/>
      <c r="MSG30" s="24"/>
      <c r="MSK30" s="24"/>
      <c r="MSO30" s="24"/>
      <c r="MSS30" s="24"/>
      <c r="MSW30" s="24"/>
      <c r="MTA30" s="24"/>
      <c r="MTE30" s="24"/>
      <c r="MTI30" s="24"/>
      <c r="MTM30" s="24"/>
      <c r="MTQ30" s="24"/>
      <c r="MTU30" s="24"/>
      <c r="MTY30" s="24"/>
      <c r="MUC30" s="24"/>
      <c r="MUG30" s="24"/>
      <c r="MUK30" s="24"/>
      <c r="MUO30" s="24"/>
      <c r="MUS30" s="24"/>
      <c r="MUW30" s="24"/>
      <c r="MVA30" s="24"/>
      <c r="MVE30" s="24"/>
      <c r="MVI30" s="24"/>
      <c r="MVM30" s="24"/>
      <c r="MVQ30" s="24"/>
      <c r="MVU30" s="24"/>
      <c r="MVY30" s="24"/>
      <c r="MWC30" s="24"/>
      <c r="MWG30" s="24"/>
      <c r="MWK30" s="24"/>
      <c r="MWO30" s="24"/>
      <c r="MWS30" s="24"/>
      <c r="MWW30" s="24"/>
      <c r="MXA30" s="24"/>
      <c r="MXE30" s="24"/>
      <c r="MXI30" s="24"/>
      <c r="MXM30" s="24"/>
      <c r="MXQ30" s="24"/>
      <c r="MXU30" s="24"/>
      <c r="MXY30" s="24"/>
      <c r="MYC30" s="24"/>
      <c r="MYG30" s="24"/>
      <c r="MYK30" s="24"/>
      <c r="MYO30" s="24"/>
      <c r="MYS30" s="24"/>
      <c r="MYW30" s="24"/>
      <c r="MZA30" s="24"/>
      <c r="MZE30" s="24"/>
      <c r="MZI30" s="24"/>
      <c r="MZM30" s="24"/>
      <c r="MZQ30" s="24"/>
      <c r="MZU30" s="24"/>
      <c r="MZY30" s="24"/>
      <c r="NAC30" s="24"/>
      <c r="NAG30" s="24"/>
      <c r="NAK30" s="24"/>
      <c r="NAO30" s="24"/>
      <c r="NAS30" s="24"/>
      <c r="NAW30" s="24"/>
      <c r="NBA30" s="24"/>
      <c r="NBE30" s="24"/>
      <c r="NBI30" s="24"/>
      <c r="NBM30" s="24"/>
      <c r="NBQ30" s="24"/>
      <c r="NBU30" s="24"/>
      <c r="NBY30" s="24"/>
      <c r="NCC30" s="24"/>
      <c r="NCG30" s="24"/>
      <c r="NCK30" s="24"/>
      <c r="NCO30" s="24"/>
      <c r="NCS30" s="24"/>
      <c r="NCW30" s="24"/>
      <c r="NDA30" s="24"/>
      <c r="NDE30" s="24"/>
      <c r="NDI30" s="24"/>
      <c r="NDM30" s="24"/>
      <c r="NDQ30" s="24"/>
      <c r="NDU30" s="24"/>
      <c r="NDY30" s="24"/>
      <c r="NEC30" s="24"/>
      <c r="NEG30" s="24"/>
      <c r="NEK30" s="24"/>
      <c r="NEO30" s="24"/>
      <c r="NES30" s="24"/>
      <c r="NEW30" s="24"/>
      <c r="NFA30" s="24"/>
      <c r="NFE30" s="24"/>
      <c r="NFI30" s="24"/>
      <c r="NFM30" s="24"/>
      <c r="NFQ30" s="24"/>
      <c r="NFU30" s="24"/>
      <c r="NFY30" s="24"/>
      <c r="NGC30" s="24"/>
      <c r="NGG30" s="24"/>
      <c r="NGK30" s="24"/>
      <c r="NGO30" s="24"/>
      <c r="NGS30" s="24"/>
      <c r="NGW30" s="24"/>
      <c r="NHA30" s="24"/>
      <c r="NHE30" s="24"/>
      <c r="NHI30" s="24"/>
      <c r="NHM30" s="24"/>
      <c r="NHQ30" s="24"/>
      <c r="NHU30" s="24"/>
      <c r="NHY30" s="24"/>
      <c r="NIC30" s="24"/>
      <c r="NIG30" s="24"/>
      <c r="NIK30" s="24"/>
      <c r="NIO30" s="24"/>
      <c r="NIS30" s="24"/>
      <c r="NIW30" s="24"/>
      <c r="NJA30" s="24"/>
      <c r="NJE30" s="24"/>
      <c r="NJI30" s="24"/>
      <c r="NJM30" s="24"/>
      <c r="NJQ30" s="24"/>
      <c r="NJU30" s="24"/>
      <c r="NJY30" s="24"/>
      <c r="NKC30" s="24"/>
      <c r="NKG30" s="24"/>
      <c r="NKK30" s="24"/>
      <c r="NKO30" s="24"/>
      <c r="NKS30" s="24"/>
      <c r="NKW30" s="24"/>
      <c r="NLA30" s="24"/>
      <c r="NLE30" s="24"/>
      <c r="NLI30" s="24"/>
      <c r="NLM30" s="24"/>
      <c r="NLQ30" s="24"/>
      <c r="NLU30" s="24"/>
      <c r="NLY30" s="24"/>
      <c r="NMC30" s="24"/>
      <c r="NMG30" s="24"/>
      <c r="NMK30" s="24"/>
      <c r="NMO30" s="24"/>
      <c r="NMS30" s="24"/>
      <c r="NMW30" s="24"/>
      <c r="NNA30" s="24"/>
      <c r="NNE30" s="24"/>
      <c r="NNI30" s="24"/>
      <c r="NNM30" s="24"/>
      <c r="NNQ30" s="24"/>
      <c r="NNU30" s="24"/>
      <c r="NNY30" s="24"/>
      <c r="NOC30" s="24"/>
      <c r="NOG30" s="24"/>
      <c r="NOK30" s="24"/>
      <c r="NOO30" s="24"/>
      <c r="NOS30" s="24"/>
      <c r="NOW30" s="24"/>
      <c r="NPA30" s="24"/>
      <c r="NPE30" s="24"/>
      <c r="NPI30" s="24"/>
      <c r="NPM30" s="24"/>
      <c r="NPQ30" s="24"/>
      <c r="NPU30" s="24"/>
      <c r="NPY30" s="24"/>
      <c r="NQC30" s="24"/>
      <c r="NQG30" s="24"/>
      <c r="NQK30" s="24"/>
      <c r="NQO30" s="24"/>
      <c r="NQS30" s="24"/>
      <c r="NQW30" s="24"/>
      <c r="NRA30" s="24"/>
      <c r="NRE30" s="24"/>
      <c r="NRI30" s="24"/>
      <c r="NRM30" s="24"/>
      <c r="NRQ30" s="24"/>
      <c r="NRU30" s="24"/>
      <c r="NRY30" s="24"/>
      <c r="NSC30" s="24"/>
      <c r="NSG30" s="24"/>
      <c r="NSK30" s="24"/>
      <c r="NSO30" s="24"/>
      <c r="NSS30" s="24"/>
      <c r="NSW30" s="24"/>
      <c r="NTA30" s="24"/>
      <c r="NTE30" s="24"/>
      <c r="NTI30" s="24"/>
      <c r="NTM30" s="24"/>
      <c r="NTQ30" s="24"/>
      <c r="NTU30" s="24"/>
      <c r="NTY30" s="24"/>
      <c r="NUC30" s="24"/>
      <c r="NUG30" s="24"/>
      <c r="NUK30" s="24"/>
      <c r="NUO30" s="24"/>
      <c r="NUS30" s="24"/>
      <c r="NUW30" s="24"/>
      <c r="NVA30" s="24"/>
      <c r="NVE30" s="24"/>
      <c r="NVI30" s="24"/>
      <c r="NVM30" s="24"/>
      <c r="NVQ30" s="24"/>
      <c r="NVU30" s="24"/>
      <c r="NVY30" s="24"/>
      <c r="NWC30" s="24"/>
      <c r="NWG30" s="24"/>
      <c r="NWK30" s="24"/>
      <c r="NWO30" s="24"/>
      <c r="NWS30" s="24"/>
      <c r="NWW30" s="24"/>
      <c r="NXA30" s="24"/>
      <c r="NXE30" s="24"/>
      <c r="NXI30" s="24"/>
      <c r="NXM30" s="24"/>
      <c r="NXQ30" s="24"/>
      <c r="NXU30" s="24"/>
      <c r="NXY30" s="24"/>
      <c r="NYC30" s="24"/>
      <c r="NYG30" s="24"/>
      <c r="NYK30" s="24"/>
      <c r="NYO30" s="24"/>
      <c r="NYS30" s="24"/>
      <c r="NYW30" s="24"/>
      <c r="NZA30" s="24"/>
      <c r="NZE30" s="24"/>
      <c r="NZI30" s="24"/>
      <c r="NZM30" s="24"/>
      <c r="NZQ30" s="24"/>
      <c r="NZU30" s="24"/>
      <c r="NZY30" s="24"/>
      <c r="OAC30" s="24"/>
      <c r="OAG30" s="24"/>
      <c r="OAK30" s="24"/>
      <c r="OAO30" s="24"/>
      <c r="OAS30" s="24"/>
      <c r="OAW30" s="24"/>
      <c r="OBA30" s="24"/>
      <c r="OBE30" s="24"/>
      <c r="OBI30" s="24"/>
      <c r="OBM30" s="24"/>
      <c r="OBQ30" s="24"/>
      <c r="OBU30" s="24"/>
      <c r="OBY30" s="24"/>
      <c r="OCC30" s="24"/>
      <c r="OCG30" s="24"/>
      <c r="OCK30" s="24"/>
      <c r="OCO30" s="24"/>
      <c r="OCS30" s="24"/>
      <c r="OCW30" s="24"/>
      <c r="ODA30" s="24"/>
      <c r="ODE30" s="24"/>
      <c r="ODI30" s="24"/>
      <c r="ODM30" s="24"/>
      <c r="ODQ30" s="24"/>
      <c r="ODU30" s="24"/>
      <c r="ODY30" s="24"/>
      <c r="OEC30" s="24"/>
      <c r="OEG30" s="24"/>
      <c r="OEK30" s="24"/>
      <c r="OEO30" s="24"/>
      <c r="OES30" s="24"/>
      <c r="OEW30" s="24"/>
      <c r="OFA30" s="24"/>
      <c r="OFE30" s="24"/>
      <c r="OFI30" s="24"/>
      <c r="OFM30" s="24"/>
      <c r="OFQ30" s="24"/>
      <c r="OFU30" s="24"/>
      <c r="OFY30" s="24"/>
      <c r="OGC30" s="24"/>
      <c r="OGG30" s="24"/>
      <c r="OGK30" s="24"/>
      <c r="OGO30" s="24"/>
      <c r="OGS30" s="24"/>
      <c r="OGW30" s="24"/>
      <c r="OHA30" s="24"/>
      <c r="OHE30" s="24"/>
      <c r="OHI30" s="24"/>
      <c r="OHM30" s="24"/>
      <c r="OHQ30" s="24"/>
      <c r="OHU30" s="24"/>
      <c r="OHY30" s="24"/>
      <c r="OIC30" s="24"/>
      <c r="OIG30" s="24"/>
      <c r="OIK30" s="24"/>
      <c r="OIO30" s="24"/>
      <c r="OIS30" s="24"/>
      <c r="OIW30" s="24"/>
      <c r="OJA30" s="24"/>
      <c r="OJE30" s="24"/>
      <c r="OJI30" s="24"/>
      <c r="OJM30" s="24"/>
      <c r="OJQ30" s="24"/>
      <c r="OJU30" s="24"/>
      <c r="OJY30" s="24"/>
      <c r="OKC30" s="24"/>
      <c r="OKG30" s="24"/>
      <c r="OKK30" s="24"/>
      <c r="OKO30" s="24"/>
      <c r="OKS30" s="24"/>
      <c r="OKW30" s="24"/>
      <c r="OLA30" s="24"/>
      <c r="OLE30" s="24"/>
      <c r="OLI30" s="24"/>
      <c r="OLM30" s="24"/>
      <c r="OLQ30" s="24"/>
      <c r="OLU30" s="24"/>
      <c r="OLY30" s="24"/>
      <c r="OMC30" s="24"/>
      <c r="OMG30" s="24"/>
      <c r="OMK30" s="24"/>
      <c r="OMO30" s="24"/>
      <c r="OMS30" s="24"/>
      <c r="OMW30" s="24"/>
      <c r="ONA30" s="24"/>
      <c r="ONE30" s="24"/>
      <c r="ONI30" s="24"/>
      <c r="ONM30" s="24"/>
      <c r="ONQ30" s="24"/>
      <c r="ONU30" s="24"/>
      <c r="ONY30" s="24"/>
      <c r="OOC30" s="24"/>
      <c r="OOG30" s="24"/>
      <c r="OOK30" s="24"/>
      <c r="OOO30" s="24"/>
      <c r="OOS30" s="24"/>
      <c r="OOW30" s="24"/>
      <c r="OPA30" s="24"/>
      <c r="OPE30" s="24"/>
      <c r="OPI30" s="24"/>
      <c r="OPM30" s="24"/>
      <c r="OPQ30" s="24"/>
      <c r="OPU30" s="24"/>
      <c r="OPY30" s="24"/>
      <c r="OQC30" s="24"/>
      <c r="OQG30" s="24"/>
      <c r="OQK30" s="24"/>
      <c r="OQO30" s="24"/>
      <c r="OQS30" s="24"/>
      <c r="OQW30" s="24"/>
      <c r="ORA30" s="24"/>
      <c r="ORE30" s="24"/>
      <c r="ORI30" s="24"/>
      <c r="ORM30" s="24"/>
      <c r="ORQ30" s="24"/>
      <c r="ORU30" s="24"/>
      <c r="ORY30" s="24"/>
      <c r="OSC30" s="24"/>
      <c r="OSG30" s="24"/>
      <c r="OSK30" s="24"/>
      <c r="OSO30" s="24"/>
      <c r="OSS30" s="24"/>
      <c r="OSW30" s="24"/>
      <c r="OTA30" s="24"/>
      <c r="OTE30" s="24"/>
      <c r="OTI30" s="24"/>
      <c r="OTM30" s="24"/>
      <c r="OTQ30" s="24"/>
      <c r="OTU30" s="24"/>
      <c r="OTY30" s="24"/>
      <c r="OUC30" s="24"/>
      <c r="OUG30" s="24"/>
      <c r="OUK30" s="24"/>
      <c r="OUO30" s="24"/>
      <c r="OUS30" s="24"/>
      <c r="OUW30" s="24"/>
      <c r="OVA30" s="24"/>
      <c r="OVE30" s="24"/>
      <c r="OVI30" s="24"/>
      <c r="OVM30" s="24"/>
      <c r="OVQ30" s="24"/>
      <c r="OVU30" s="24"/>
      <c r="OVY30" s="24"/>
      <c r="OWC30" s="24"/>
      <c r="OWG30" s="24"/>
      <c r="OWK30" s="24"/>
      <c r="OWO30" s="24"/>
      <c r="OWS30" s="24"/>
      <c r="OWW30" s="24"/>
      <c r="OXA30" s="24"/>
      <c r="OXE30" s="24"/>
      <c r="OXI30" s="24"/>
      <c r="OXM30" s="24"/>
      <c r="OXQ30" s="24"/>
      <c r="OXU30" s="24"/>
      <c r="OXY30" s="24"/>
      <c r="OYC30" s="24"/>
      <c r="OYG30" s="24"/>
      <c r="OYK30" s="24"/>
      <c r="OYO30" s="24"/>
      <c r="OYS30" s="24"/>
      <c r="OYW30" s="24"/>
      <c r="OZA30" s="24"/>
      <c r="OZE30" s="24"/>
      <c r="OZI30" s="24"/>
      <c r="OZM30" s="24"/>
      <c r="OZQ30" s="24"/>
      <c r="OZU30" s="24"/>
      <c r="OZY30" s="24"/>
      <c r="PAC30" s="24"/>
      <c r="PAG30" s="24"/>
      <c r="PAK30" s="24"/>
      <c r="PAO30" s="24"/>
      <c r="PAS30" s="24"/>
      <c r="PAW30" s="24"/>
      <c r="PBA30" s="24"/>
      <c r="PBE30" s="24"/>
      <c r="PBI30" s="24"/>
      <c r="PBM30" s="24"/>
      <c r="PBQ30" s="24"/>
      <c r="PBU30" s="24"/>
      <c r="PBY30" s="24"/>
      <c r="PCC30" s="24"/>
      <c r="PCG30" s="24"/>
      <c r="PCK30" s="24"/>
      <c r="PCO30" s="24"/>
      <c r="PCS30" s="24"/>
      <c r="PCW30" s="24"/>
      <c r="PDA30" s="24"/>
      <c r="PDE30" s="24"/>
      <c r="PDI30" s="24"/>
      <c r="PDM30" s="24"/>
      <c r="PDQ30" s="24"/>
      <c r="PDU30" s="24"/>
      <c r="PDY30" s="24"/>
      <c r="PEC30" s="24"/>
      <c r="PEG30" s="24"/>
      <c r="PEK30" s="24"/>
      <c r="PEO30" s="24"/>
      <c r="PES30" s="24"/>
      <c r="PEW30" s="24"/>
      <c r="PFA30" s="24"/>
      <c r="PFE30" s="24"/>
      <c r="PFI30" s="24"/>
      <c r="PFM30" s="24"/>
      <c r="PFQ30" s="24"/>
      <c r="PFU30" s="24"/>
      <c r="PFY30" s="24"/>
      <c r="PGC30" s="24"/>
      <c r="PGG30" s="24"/>
      <c r="PGK30" s="24"/>
      <c r="PGO30" s="24"/>
      <c r="PGS30" s="24"/>
      <c r="PGW30" s="24"/>
      <c r="PHA30" s="24"/>
      <c r="PHE30" s="24"/>
      <c r="PHI30" s="24"/>
      <c r="PHM30" s="24"/>
      <c r="PHQ30" s="24"/>
      <c r="PHU30" s="24"/>
      <c r="PHY30" s="24"/>
      <c r="PIC30" s="24"/>
      <c r="PIG30" s="24"/>
      <c r="PIK30" s="24"/>
      <c r="PIO30" s="24"/>
      <c r="PIS30" s="24"/>
      <c r="PIW30" s="24"/>
      <c r="PJA30" s="24"/>
      <c r="PJE30" s="24"/>
      <c r="PJI30" s="24"/>
      <c r="PJM30" s="24"/>
      <c r="PJQ30" s="24"/>
      <c r="PJU30" s="24"/>
      <c r="PJY30" s="24"/>
      <c r="PKC30" s="24"/>
      <c r="PKG30" s="24"/>
      <c r="PKK30" s="24"/>
      <c r="PKO30" s="24"/>
      <c r="PKS30" s="24"/>
      <c r="PKW30" s="24"/>
      <c r="PLA30" s="24"/>
      <c r="PLE30" s="24"/>
      <c r="PLI30" s="24"/>
      <c r="PLM30" s="24"/>
      <c r="PLQ30" s="24"/>
      <c r="PLU30" s="24"/>
      <c r="PLY30" s="24"/>
      <c r="PMC30" s="24"/>
      <c r="PMG30" s="24"/>
      <c r="PMK30" s="24"/>
      <c r="PMO30" s="24"/>
      <c r="PMS30" s="24"/>
      <c r="PMW30" s="24"/>
      <c r="PNA30" s="24"/>
      <c r="PNE30" s="24"/>
      <c r="PNI30" s="24"/>
      <c r="PNM30" s="24"/>
      <c r="PNQ30" s="24"/>
      <c r="PNU30" s="24"/>
      <c r="PNY30" s="24"/>
      <c r="POC30" s="24"/>
      <c r="POG30" s="24"/>
      <c r="POK30" s="24"/>
      <c r="POO30" s="24"/>
      <c r="POS30" s="24"/>
      <c r="POW30" s="24"/>
      <c r="PPA30" s="24"/>
      <c r="PPE30" s="24"/>
      <c r="PPI30" s="24"/>
      <c r="PPM30" s="24"/>
      <c r="PPQ30" s="24"/>
      <c r="PPU30" s="24"/>
      <c r="PPY30" s="24"/>
      <c r="PQC30" s="24"/>
      <c r="PQG30" s="24"/>
      <c r="PQK30" s="24"/>
      <c r="PQO30" s="24"/>
      <c r="PQS30" s="24"/>
      <c r="PQW30" s="24"/>
      <c r="PRA30" s="24"/>
      <c r="PRE30" s="24"/>
      <c r="PRI30" s="24"/>
      <c r="PRM30" s="24"/>
      <c r="PRQ30" s="24"/>
      <c r="PRU30" s="24"/>
      <c r="PRY30" s="24"/>
      <c r="PSC30" s="24"/>
      <c r="PSG30" s="24"/>
      <c r="PSK30" s="24"/>
      <c r="PSO30" s="24"/>
      <c r="PSS30" s="24"/>
      <c r="PSW30" s="24"/>
      <c r="PTA30" s="24"/>
      <c r="PTE30" s="24"/>
      <c r="PTI30" s="24"/>
      <c r="PTM30" s="24"/>
      <c r="PTQ30" s="24"/>
      <c r="PTU30" s="24"/>
      <c r="PTY30" s="24"/>
      <c r="PUC30" s="24"/>
      <c r="PUG30" s="24"/>
      <c r="PUK30" s="24"/>
      <c r="PUO30" s="24"/>
      <c r="PUS30" s="24"/>
      <c r="PUW30" s="24"/>
      <c r="PVA30" s="24"/>
      <c r="PVE30" s="24"/>
      <c r="PVI30" s="24"/>
      <c r="PVM30" s="24"/>
      <c r="PVQ30" s="24"/>
      <c r="PVU30" s="24"/>
      <c r="PVY30" s="24"/>
      <c r="PWC30" s="24"/>
      <c r="PWG30" s="24"/>
      <c r="PWK30" s="24"/>
      <c r="PWO30" s="24"/>
      <c r="PWS30" s="24"/>
      <c r="PWW30" s="24"/>
      <c r="PXA30" s="24"/>
      <c r="PXE30" s="24"/>
      <c r="PXI30" s="24"/>
      <c r="PXM30" s="24"/>
      <c r="PXQ30" s="24"/>
      <c r="PXU30" s="24"/>
      <c r="PXY30" s="24"/>
      <c r="PYC30" s="24"/>
      <c r="PYG30" s="24"/>
      <c r="PYK30" s="24"/>
      <c r="PYO30" s="24"/>
      <c r="PYS30" s="24"/>
      <c r="PYW30" s="24"/>
      <c r="PZA30" s="24"/>
      <c r="PZE30" s="24"/>
      <c r="PZI30" s="24"/>
      <c r="PZM30" s="24"/>
      <c r="PZQ30" s="24"/>
      <c r="PZU30" s="24"/>
      <c r="PZY30" s="24"/>
      <c r="QAC30" s="24"/>
      <c r="QAG30" s="24"/>
      <c r="QAK30" s="24"/>
      <c r="QAO30" s="24"/>
      <c r="QAS30" s="24"/>
      <c r="QAW30" s="24"/>
      <c r="QBA30" s="24"/>
      <c r="QBE30" s="24"/>
      <c r="QBI30" s="24"/>
      <c r="QBM30" s="24"/>
      <c r="QBQ30" s="24"/>
      <c r="QBU30" s="24"/>
      <c r="QBY30" s="24"/>
      <c r="QCC30" s="24"/>
      <c r="QCG30" s="24"/>
      <c r="QCK30" s="24"/>
      <c r="QCO30" s="24"/>
      <c r="QCS30" s="24"/>
      <c r="QCW30" s="24"/>
      <c r="QDA30" s="24"/>
      <c r="QDE30" s="24"/>
      <c r="QDI30" s="24"/>
      <c r="QDM30" s="24"/>
      <c r="QDQ30" s="24"/>
      <c r="QDU30" s="24"/>
      <c r="QDY30" s="24"/>
      <c r="QEC30" s="24"/>
      <c r="QEG30" s="24"/>
      <c r="QEK30" s="24"/>
      <c r="QEO30" s="24"/>
      <c r="QES30" s="24"/>
      <c r="QEW30" s="24"/>
      <c r="QFA30" s="24"/>
      <c r="QFE30" s="24"/>
      <c r="QFI30" s="24"/>
      <c r="QFM30" s="24"/>
      <c r="QFQ30" s="24"/>
      <c r="QFU30" s="24"/>
      <c r="QFY30" s="24"/>
      <c r="QGC30" s="24"/>
      <c r="QGG30" s="24"/>
      <c r="QGK30" s="24"/>
      <c r="QGO30" s="24"/>
      <c r="QGS30" s="24"/>
      <c r="QGW30" s="24"/>
      <c r="QHA30" s="24"/>
      <c r="QHE30" s="24"/>
      <c r="QHI30" s="24"/>
      <c r="QHM30" s="24"/>
      <c r="QHQ30" s="24"/>
      <c r="QHU30" s="24"/>
      <c r="QHY30" s="24"/>
      <c r="QIC30" s="24"/>
      <c r="QIG30" s="24"/>
      <c r="QIK30" s="24"/>
      <c r="QIO30" s="24"/>
      <c r="QIS30" s="24"/>
      <c r="QIW30" s="24"/>
      <c r="QJA30" s="24"/>
      <c r="QJE30" s="24"/>
      <c r="QJI30" s="24"/>
      <c r="QJM30" s="24"/>
      <c r="QJQ30" s="24"/>
      <c r="QJU30" s="24"/>
      <c r="QJY30" s="24"/>
      <c r="QKC30" s="24"/>
      <c r="QKG30" s="24"/>
      <c r="QKK30" s="24"/>
      <c r="QKO30" s="24"/>
      <c r="QKS30" s="24"/>
      <c r="QKW30" s="24"/>
      <c r="QLA30" s="24"/>
      <c r="QLE30" s="24"/>
      <c r="QLI30" s="24"/>
      <c r="QLM30" s="24"/>
      <c r="QLQ30" s="24"/>
      <c r="QLU30" s="24"/>
      <c r="QLY30" s="24"/>
      <c r="QMC30" s="24"/>
      <c r="QMG30" s="24"/>
      <c r="QMK30" s="24"/>
      <c r="QMO30" s="24"/>
      <c r="QMS30" s="24"/>
      <c r="QMW30" s="24"/>
      <c r="QNA30" s="24"/>
      <c r="QNE30" s="24"/>
      <c r="QNI30" s="24"/>
      <c r="QNM30" s="24"/>
      <c r="QNQ30" s="24"/>
      <c r="QNU30" s="24"/>
      <c r="QNY30" s="24"/>
      <c r="QOC30" s="24"/>
      <c r="QOG30" s="24"/>
      <c r="QOK30" s="24"/>
      <c r="QOO30" s="24"/>
      <c r="QOS30" s="24"/>
      <c r="QOW30" s="24"/>
      <c r="QPA30" s="24"/>
      <c r="QPE30" s="24"/>
      <c r="QPI30" s="24"/>
      <c r="QPM30" s="24"/>
      <c r="QPQ30" s="24"/>
      <c r="QPU30" s="24"/>
      <c r="QPY30" s="24"/>
      <c r="QQC30" s="24"/>
      <c r="QQG30" s="24"/>
      <c r="QQK30" s="24"/>
      <c r="QQO30" s="24"/>
      <c r="QQS30" s="24"/>
      <c r="QQW30" s="24"/>
      <c r="QRA30" s="24"/>
      <c r="QRE30" s="24"/>
      <c r="QRI30" s="24"/>
      <c r="QRM30" s="24"/>
      <c r="QRQ30" s="24"/>
      <c r="QRU30" s="24"/>
      <c r="QRY30" s="24"/>
      <c r="QSC30" s="24"/>
      <c r="QSG30" s="24"/>
      <c r="QSK30" s="24"/>
      <c r="QSO30" s="24"/>
      <c r="QSS30" s="24"/>
      <c r="QSW30" s="24"/>
      <c r="QTA30" s="24"/>
      <c r="QTE30" s="24"/>
      <c r="QTI30" s="24"/>
      <c r="QTM30" s="24"/>
      <c r="QTQ30" s="24"/>
      <c r="QTU30" s="24"/>
      <c r="QTY30" s="24"/>
      <c r="QUC30" s="24"/>
      <c r="QUG30" s="24"/>
      <c r="QUK30" s="24"/>
      <c r="QUO30" s="24"/>
      <c r="QUS30" s="24"/>
      <c r="QUW30" s="24"/>
      <c r="QVA30" s="24"/>
      <c r="QVE30" s="24"/>
      <c r="QVI30" s="24"/>
      <c r="QVM30" s="24"/>
      <c r="QVQ30" s="24"/>
      <c r="QVU30" s="24"/>
      <c r="QVY30" s="24"/>
      <c r="QWC30" s="24"/>
      <c r="QWG30" s="24"/>
      <c r="QWK30" s="24"/>
      <c r="QWO30" s="24"/>
      <c r="QWS30" s="24"/>
      <c r="QWW30" s="24"/>
      <c r="QXA30" s="24"/>
      <c r="QXE30" s="24"/>
      <c r="QXI30" s="24"/>
      <c r="QXM30" s="24"/>
      <c r="QXQ30" s="24"/>
      <c r="QXU30" s="24"/>
      <c r="QXY30" s="24"/>
      <c r="QYC30" s="24"/>
      <c r="QYG30" s="24"/>
      <c r="QYK30" s="24"/>
      <c r="QYO30" s="24"/>
      <c r="QYS30" s="24"/>
      <c r="QYW30" s="24"/>
      <c r="QZA30" s="24"/>
      <c r="QZE30" s="24"/>
      <c r="QZI30" s="24"/>
      <c r="QZM30" s="24"/>
      <c r="QZQ30" s="24"/>
      <c r="QZU30" s="24"/>
      <c r="QZY30" s="24"/>
      <c r="RAC30" s="24"/>
      <c r="RAG30" s="24"/>
      <c r="RAK30" s="24"/>
      <c r="RAO30" s="24"/>
      <c r="RAS30" s="24"/>
      <c r="RAW30" s="24"/>
      <c r="RBA30" s="24"/>
      <c r="RBE30" s="24"/>
      <c r="RBI30" s="24"/>
      <c r="RBM30" s="24"/>
      <c r="RBQ30" s="24"/>
      <c r="RBU30" s="24"/>
      <c r="RBY30" s="24"/>
      <c r="RCC30" s="24"/>
      <c r="RCG30" s="24"/>
      <c r="RCK30" s="24"/>
      <c r="RCO30" s="24"/>
      <c r="RCS30" s="24"/>
      <c r="RCW30" s="24"/>
      <c r="RDA30" s="24"/>
      <c r="RDE30" s="24"/>
      <c r="RDI30" s="24"/>
      <c r="RDM30" s="24"/>
      <c r="RDQ30" s="24"/>
      <c r="RDU30" s="24"/>
      <c r="RDY30" s="24"/>
      <c r="REC30" s="24"/>
      <c r="REG30" s="24"/>
      <c r="REK30" s="24"/>
      <c r="REO30" s="24"/>
      <c r="RES30" s="24"/>
      <c r="REW30" s="24"/>
      <c r="RFA30" s="24"/>
      <c r="RFE30" s="24"/>
      <c r="RFI30" s="24"/>
      <c r="RFM30" s="24"/>
      <c r="RFQ30" s="24"/>
      <c r="RFU30" s="24"/>
      <c r="RFY30" s="24"/>
      <c r="RGC30" s="24"/>
      <c r="RGG30" s="24"/>
      <c r="RGK30" s="24"/>
      <c r="RGO30" s="24"/>
      <c r="RGS30" s="24"/>
      <c r="RGW30" s="24"/>
      <c r="RHA30" s="24"/>
      <c r="RHE30" s="24"/>
      <c r="RHI30" s="24"/>
      <c r="RHM30" s="24"/>
      <c r="RHQ30" s="24"/>
      <c r="RHU30" s="24"/>
      <c r="RHY30" s="24"/>
      <c r="RIC30" s="24"/>
      <c r="RIG30" s="24"/>
      <c r="RIK30" s="24"/>
      <c r="RIO30" s="24"/>
      <c r="RIS30" s="24"/>
      <c r="RIW30" s="24"/>
      <c r="RJA30" s="24"/>
      <c r="RJE30" s="24"/>
      <c r="RJI30" s="24"/>
      <c r="RJM30" s="24"/>
      <c r="RJQ30" s="24"/>
      <c r="RJU30" s="24"/>
      <c r="RJY30" s="24"/>
      <c r="RKC30" s="24"/>
      <c r="RKG30" s="24"/>
      <c r="RKK30" s="24"/>
      <c r="RKO30" s="24"/>
      <c r="RKS30" s="24"/>
      <c r="RKW30" s="24"/>
      <c r="RLA30" s="24"/>
      <c r="RLE30" s="24"/>
      <c r="RLI30" s="24"/>
      <c r="RLM30" s="24"/>
      <c r="RLQ30" s="24"/>
      <c r="RLU30" s="24"/>
      <c r="RLY30" s="24"/>
      <c r="RMC30" s="24"/>
      <c r="RMG30" s="24"/>
      <c r="RMK30" s="24"/>
      <c r="RMO30" s="24"/>
      <c r="RMS30" s="24"/>
      <c r="RMW30" s="24"/>
      <c r="RNA30" s="24"/>
      <c r="RNE30" s="24"/>
      <c r="RNI30" s="24"/>
      <c r="RNM30" s="24"/>
      <c r="RNQ30" s="24"/>
      <c r="RNU30" s="24"/>
      <c r="RNY30" s="24"/>
      <c r="ROC30" s="24"/>
      <c r="ROG30" s="24"/>
      <c r="ROK30" s="24"/>
      <c r="ROO30" s="24"/>
      <c r="ROS30" s="24"/>
      <c r="ROW30" s="24"/>
      <c r="RPA30" s="24"/>
      <c r="RPE30" s="24"/>
      <c r="RPI30" s="24"/>
      <c r="RPM30" s="24"/>
      <c r="RPQ30" s="24"/>
      <c r="RPU30" s="24"/>
      <c r="RPY30" s="24"/>
      <c r="RQC30" s="24"/>
      <c r="RQG30" s="24"/>
      <c r="RQK30" s="24"/>
      <c r="RQO30" s="24"/>
      <c r="RQS30" s="24"/>
      <c r="RQW30" s="24"/>
      <c r="RRA30" s="24"/>
      <c r="RRE30" s="24"/>
      <c r="RRI30" s="24"/>
      <c r="RRM30" s="24"/>
      <c r="RRQ30" s="24"/>
      <c r="RRU30" s="24"/>
      <c r="RRY30" s="24"/>
      <c r="RSC30" s="24"/>
      <c r="RSG30" s="24"/>
      <c r="RSK30" s="24"/>
      <c r="RSO30" s="24"/>
      <c r="RSS30" s="24"/>
      <c r="RSW30" s="24"/>
      <c r="RTA30" s="24"/>
      <c r="RTE30" s="24"/>
      <c r="RTI30" s="24"/>
      <c r="RTM30" s="24"/>
      <c r="RTQ30" s="24"/>
      <c r="RTU30" s="24"/>
      <c r="RTY30" s="24"/>
      <c r="RUC30" s="24"/>
      <c r="RUG30" s="24"/>
      <c r="RUK30" s="24"/>
      <c r="RUO30" s="24"/>
      <c r="RUS30" s="24"/>
      <c r="RUW30" s="24"/>
      <c r="RVA30" s="24"/>
      <c r="RVE30" s="24"/>
      <c r="RVI30" s="24"/>
      <c r="RVM30" s="24"/>
      <c r="RVQ30" s="24"/>
      <c r="RVU30" s="24"/>
      <c r="RVY30" s="24"/>
      <c r="RWC30" s="24"/>
      <c r="RWG30" s="24"/>
      <c r="RWK30" s="24"/>
      <c r="RWO30" s="24"/>
      <c r="RWS30" s="24"/>
      <c r="RWW30" s="24"/>
      <c r="RXA30" s="24"/>
      <c r="RXE30" s="24"/>
      <c r="RXI30" s="24"/>
      <c r="RXM30" s="24"/>
      <c r="RXQ30" s="24"/>
      <c r="RXU30" s="24"/>
      <c r="RXY30" s="24"/>
      <c r="RYC30" s="24"/>
      <c r="RYG30" s="24"/>
      <c r="RYK30" s="24"/>
      <c r="RYO30" s="24"/>
      <c r="RYS30" s="24"/>
      <c r="RYW30" s="24"/>
      <c r="RZA30" s="24"/>
      <c r="RZE30" s="24"/>
      <c r="RZI30" s="24"/>
      <c r="RZM30" s="24"/>
      <c r="RZQ30" s="24"/>
      <c r="RZU30" s="24"/>
      <c r="RZY30" s="24"/>
      <c r="SAC30" s="24"/>
      <c r="SAG30" s="24"/>
      <c r="SAK30" s="24"/>
      <c r="SAO30" s="24"/>
      <c r="SAS30" s="24"/>
      <c r="SAW30" s="24"/>
      <c r="SBA30" s="24"/>
      <c r="SBE30" s="24"/>
      <c r="SBI30" s="24"/>
      <c r="SBM30" s="24"/>
      <c r="SBQ30" s="24"/>
      <c r="SBU30" s="24"/>
      <c r="SBY30" s="24"/>
      <c r="SCC30" s="24"/>
      <c r="SCG30" s="24"/>
      <c r="SCK30" s="24"/>
      <c r="SCO30" s="24"/>
      <c r="SCS30" s="24"/>
      <c r="SCW30" s="24"/>
      <c r="SDA30" s="24"/>
      <c r="SDE30" s="24"/>
      <c r="SDI30" s="24"/>
      <c r="SDM30" s="24"/>
      <c r="SDQ30" s="24"/>
      <c r="SDU30" s="24"/>
      <c r="SDY30" s="24"/>
      <c r="SEC30" s="24"/>
      <c r="SEG30" s="24"/>
      <c r="SEK30" s="24"/>
      <c r="SEO30" s="24"/>
      <c r="SES30" s="24"/>
      <c r="SEW30" s="24"/>
      <c r="SFA30" s="24"/>
      <c r="SFE30" s="24"/>
      <c r="SFI30" s="24"/>
      <c r="SFM30" s="24"/>
      <c r="SFQ30" s="24"/>
      <c r="SFU30" s="24"/>
      <c r="SFY30" s="24"/>
      <c r="SGC30" s="24"/>
      <c r="SGG30" s="24"/>
      <c r="SGK30" s="24"/>
      <c r="SGO30" s="24"/>
      <c r="SGS30" s="24"/>
      <c r="SGW30" s="24"/>
      <c r="SHA30" s="24"/>
      <c r="SHE30" s="24"/>
      <c r="SHI30" s="24"/>
      <c r="SHM30" s="24"/>
      <c r="SHQ30" s="24"/>
      <c r="SHU30" s="24"/>
      <c r="SHY30" s="24"/>
      <c r="SIC30" s="24"/>
      <c r="SIG30" s="24"/>
      <c r="SIK30" s="24"/>
      <c r="SIO30" s="24"/>
      <c r="SIS30" s="24"/>
      <c r="SIW30" s="24"/>
      <c r="SJA30" s="24"/>
      <c r="SJE30" s="24"/>
      <c r="SJI30" s="24"/>
      <c r="SJM30" s="24"/>
      <c r="SJQ30" s="24"/>
      <c r="SJU30" s="24"/>
      <c r="SJY30" s="24"/>
      <c r="SKC30" s="24"/>
      <c r="SKG30" s="24"/>
      <c r="SKK30" s="24"/>
      <c r="SKO30" s="24"/>
      <c r="SKS30" s="24"/>
      <c r="SKW30" s="24"/>
      <c r="SLA30" s="24"/>
      <c r="SLE30" s="24"/>
      <c r="SLI30" s="24"/>
      <c r="SLM30" s="24"/>
      <c r="SLQ30" s="24"/>
      <c r="SLU30" s="24"/>
      <c r="SLY30" s="24"/>
      <c r="SMC30" s="24"/>
      <c r="SMG30" s="24"/>
      <c r="SMK30" s="24"/>
      <c r="SMO30" s="24"/>
      <c r="SMS30" s="24"/>
      <c r="SMW30" s="24"/>
      <c r="SNA30" s="24"/>
      <c r="SNE30" s="24"/>
      <c r="SNI30" s="24"/>
      <c r="SNM30" s="24"/>
      <c r="SNQ30" s="24"/>
      <c r="SNU30" s="24"/>
      <c r="SNY30" s="24"/>
      <c r="SOC30" s="24"/>
      <c r="SOG30" s="24"/>
      <c r="SOK30" s="24"/>
      <c r="SOO30" s="24"/>
      <c r="SOS30" s="24"/>
      <c r="SOW30" s="24"/>
      <c r="SPA30" s="24"/>
      <c r="SPE30" s="24"/>
      <c r="SPI30" s="24"/>
      <c r="SPM30" s="24"/>
      <c r="SPQ30" s="24"/>
      <c r="SPU30" s="24"/>
      <c r="SPY30" s="24"/>
      <c r="SQC30" s="24"/>
      <c r="SQG30" s="24"/>
      <c r="SQK30" s="24"/>
      <c r="SQO30" s="24"/>
      <c r="SQS30" s="24"/>
      <c r="SQW30" s="24"/>
      <c r="SRA30" s="24"/>
      <c r="SRE30" s="24"/>
      <c r="SRI30" s="24"/>
      <c r="SRM30" s="24"/>
      <c r="SRQ30" s="24"/>
      <c r="SRU30" s="24"/>
      <c r="SRY30" s="24"/>
      <c r="SSC30" s="24"/>
      <c r="SSG30" s="24"/>
      <c r="SSK30" s="24"/>
      <c r="SSO30" s="24"/>
      <c r="SSS30" s="24"/>
      <c r="SSW30" s="24"/>
      <c r="STA30" s="24"/>
      <c r="STE30" s="24"/>
      <c r="STI30" s="24"/>
      <c r="STM30" s="24"/>
      <c r="STQ30" s="24"/>
      <c r="STU30" s="24"/>
      <c r="STY30" s="24"/>
      <c r="SUC30" s="24"/>
      <c r="SUG30" s="24"/>
      <c r="SUK30" s="24"/>
      <c r="SUO30" s="24"/>
      <c r="SUS30" s="24"/>
      <c r="SUW30" s="24"/>
      <c r="SVA30" s="24"/>
      <c r="SVE30" s="24"/>
      <c r="SVI30" s="24"/>
      <c r="SVM30" s="24"/>
      <c r="SVQ30" s="24"/>
      <c r="SVU30" s="24"/>
      <c r="SVY30" s="24"/>
      <c r="SWC30" s="24"/>
      <c r="SWG30" s="24"/>
      <c r="SWK30" s="24"/>
      <c r="SWO30" s="24"/>
      <c r="SWS30" s="24"/>
      <c r="SWW30" s="24"/>
      <c r="SXA30" s="24"/>
      <c r="SXE30" s="24"/>
      <c r="SXI30" s="24"/>
      <c r="SXM30" s="24"/>
      <c r="SXQ30" s="24"/>
      <c r="SXU30" s="24"/>
      <c r="SXY30" s="24"/>
      <c r="SYC30" s="24"/>
      <c r="SYG30" s="24"/>
      <c r="SYK30" s="24"/>
      <c r="SYO30" s="24"/>
      <c r="SYS30" s="24"/>
      <c r="SYW30" s="24"/>
      <c r="SZA30" s="24"/>
      <c r="SZE30" s="24"/>
      <c r="SZI30" s="24"/>
      <c r="SZM30" s="24"/>
      <c r="SZQ30" s="24"/>
      <c r="SZU30" s="24"/>
      <c r="SZY30" s="24"/>
      <c r="TAC30" s="24"/>
      <c r="TAG30" s="24"/>
      <c r="TAK30" s="24"/>
      <c r="TAO30" s="24"/>
      <c r="TAS30" s="24"/>
      <c r="TAW30" s="24"/>
      <c r="TBA30" s="24"/>
      <c r="TBE30" s="24"/>
      <c r="TBI30" s="24"/>
      <c r="TBM30" s="24"/>
      <c r="TBQ30" s="24"/>
      <c r="TBU30" s="24"/>
      <c r="TBY30" s="24"/>
      <c r="TCC30" s="24"/>
      <c r="TCG30" s="24"/>
      <c r="TCK30" s="24"/>
      <c r="TCO30" s="24"/>
      <c r="TCS30" s="24"/>
      <c r="TCW30" s="24"/>
      <c r="TDA30" s="24"/>
      <c r="TDE30" s="24"/>
      <c r="TDI30" s="24"/>
      <c r="TDM30" s="24"/>
      <c r="TDQ30" s="24"/>
      <c r="TDU30" s="24"/>
      <c r="TDY30" s="24"/>
      <c r="TEC30" s="24"/>
      <c r="TEG30" s="24"/>
      <c r="TEK30" s="24"/>
      <c r="TEO30" s="24"/>
      <c r="TES30" s="24"/>
      <c r="TEW30" s="24"/>
      <c r="TFA30" s="24"/>
      <c r="TFE30" s="24"/>
      <c r="TFI30" s="24"/>
      <c r="TFM30" s="24"/>
      <c r="TFQ30" s="24"/>
      <c r="TFU30" s="24"/>
      <c r="TFY30" s="24"/>
      <c r="TGC30" s="24"/>
      <c r="TGG30" s="24"/>
      <c r="TGK30" s="24"/>
      <c r="TGO30" s="24"/>
      <c r="TGS30" s="24"/>
      <c r="TGW30" s="24"/>
      <c r="THA30" s="24"/>
      <c r="THE30" s="24"/>
      <c r="THI30" s="24"/>
      <c r="THM30" s="24"/>
      <c r="THQ30" s="24"/>
      <c r="THU30" s="24"/>
      <c r="THY30" s="24"/>
      <c r="TIC30" s="24"/>
      <c r="TIG30" s="24"/>
      <c r="TIK30" s="24"/>
      <c r="TIO30" s="24"/>
      <c r="TIS30" s="24"/>
      <c r="TIW30" s="24"/>
      <c r="TJA30" s="24"/>
      <c r="TJE30" s="24"/>
      <c r="TJI30" s="24"/>
      <c r="TJM30" s="24"/>
      <c r="TJQ30" s="24"/>
      <c r="TJU30" s="24"/>
      <c r="TJY30" s="24"/>
      <c r="TKC30" s="24"/>
      <c r="TKG30" s="24"/>
      <c r="TKK30" s="24"/>
      <c r="TKO30" s="24"/>
      <c r="TKS30" s="24"/>
      <c r="TKW30" s="24"/>
      <c r="TLA30" s="24"/>
      <c r="TLE30" s="24"/>
      <c r="TLI30" s="24"/>
      <c r="TLM30" s="24"/>
      <c r="TLQ30" s="24"/>
      <c r="TLU30" s="24"/>
      <c r="TLY30" s="24"/>
      <c r="TMC30" s="24"/>
      <c r="TMG30" s="24"/>
      <c r="TMK30" s="24"/>
      <c r="TMO30" s="24"/>
      <c r="TMS30" s="24"/>
      <c r="TMW30" s="24"/>
      <c r="TNA30" s="24"/>
      <c r="TNE30" s="24"/>
      <c r="TNI30" s="24"/>
      <c r="TNM30" s="24"/>
      <c r="TNQ30" s="24"/>
      <c r="TNU30" s="24"/>
      <c r="TNY30" s="24"/>
      <c r="TOC30" s="24"/>
      <c r="TOG30" s="24"/>
      <c r="TOK30" s="24"/>
      <c r="TOO30" s="24"/>
      <c r="TOS30" s="24"/>
      <c r="TOW30" s="24"/>
      <c r="TPA30" s="24"/>
      <c r="TPE30" s="24"/>
      <c r="TPI30" s="24"/>
      <c r="TPM30" s="24"/>
      <c r="TPQ30" s="24"/>
      <c r="TPU30" s="24"/>
      <c r="TPY30" s="24"/>
      <c r="TQC30" s="24"/>
      <c r="TQG30" s="24"/>
      <c r="TQK30" s="24"/>
      <c r="TQO30" s="24"/>
      <c r="TQS30" s="24"/>
      <c r="TQW30" s="24"/>
      <c r="TRA30" s="24"/>
      <c r="TRE30" s="24"/>
      <c r="TRI30" s="24"/>
      <c r="TRM30" s="24"/>
      <c r="TRQ30" s="24"/>
      <c r="TRU30" s="24"/>
      <c r="TRY30" s="24"/>
      <c r="TSC30" s="24"/>
      <c r="TSG30" s="24"/>
      <c r="TSK30" s="24"/>
      <c r="TSO30" s="24"/>
      <c r="TSS30" s="24"/>
      <c r="TSW30" s="24"/>
      <c r="TTA30" s="24"/>
      <c r="TTE30" s="24"/>
      <c r="TTI30" s="24"/>
      <c r="TTM30" s="24"/>
      <c r="TTQ30" s="24"/>
      <c r="TTU30" s="24"/>
      <c r="TTY30" s="24"/>
      <c r="TUC30" s="24"/>
      <c r="TUG30" s="24"/>
      <c r="TUK30" s="24"/>
      <c r="TUO30" s="24"/>
      <c r="TUS30" s="24"/>
      <c r="TUW30" s="24"/>
      <c r="TVA30" s="24"/>
      <c r="TVE30" s="24"/>
      <c r="TVI30" s="24"/>
      <c r="TVM30" s="24"/>
      <c r="TVQ30" s="24"/>
      <c r="TVU30" s="24"/>
      <c r="TVY30" s="24"/>
      <c r="TWC30" s="24"/>
      <c r="TWG30" s="24"/>
      <c r="TWK30" s="24"/>
      <c r="TWO30" s="24"/>
      <c r="TWS30" s="24"/>
      <c r="TWW30" s="24"/>
      <c r="TXA30" s="24"/>
      <c r="TXE30" s="24"/>
      <c r="TXI30" s="24"/>
      <c r="TXM30" s="24"/>
      <c r="TXQ30" s="24"/>
      <c r="TXU30" s="24"/>
      <c r="TXY30" s="24"/>
      <c r="TYC30" s="24"/>
      <c r="TYG30" s="24"/>
      <c r="TYK30" s="24"/>
      <c r="TYO30" s="24"/>
      <c r="TYS30" s="24"/>
      <c r="TYW30" s="24"/>
      <c r="TZA30" s="24"/>
      <c r="TZE30" s="24"/>
      <c r="TZI30" s="24"/>
      <c r="TZM30" s="24"/>
      <c r="TZQ30" s="24"/>
      <c r="TZU30" s="24"/>
      <c r="TZY30" s="24"/>
      <c r="UAC30" s="24"/>
      <c r="UAG30" s="24"/>
      <c r="UAK30" s="24"/>
      <c r="UAO30" s="24"/>
      <c r="UAS30" s="24"/>
      <c r="UAW30" s="24"/>
      <c r="UBA30" s="24"/>
      <c r="UBE30" s="24"/>
      <c r="UBI30" s="24"/>
      <c r="UBM30" s="24"/>
      <c r="UBQ30" s="24"/>
      <c r="UBU30" s="24"/>
      <c r="UBY30" s="24"/>
      <c r="UCC30" s="24"/>
      <c r="UCG30" s="24"/>
      <c r="UCK30" s="24"/>
      <c r="UCO30" s="24"/>
      <c r="UCS30" s="24"/>
      <c r="UCW30" s="24"/>
      <c r="UDA30" s="24"/>
      <c r="UDE30" s="24"/>
      <c r="UDI30" s="24"/>
      <c r="UDM30" s="24"/>
      <c r="UDQ30" s="24"/>
      <c r="UDU30" s="24"/>
      <c r="UDY30" s="24"/>
      <c r="UEC30" s="24"/>
      <c r="UEG30" s="24"/>
      <c r="UEK30" s="24"/>
      <c r="UEO30" s="24"/>
      <c r="UES30" s="24"/>
      <c r="UEW30" s="24"/>
      <c r="UFA30" s="24"/>
      <c r="UFE30" s="24"/>
      <c r="UFI30" s="24"/>
      <c r="UFM30" s="24"/>
      <c r="UFQ30" s="24"/>
      <c r="UFU30" s="24"/>
      <c r="UFY30" s="24"/>
      <c r="UGC30" s="24"/>
      <c r="UGG30" s="24"/>
      <c r="UGK30" s="24"/>
      <c r="UGO30" s="24"/>
      <c r="UGS30" s="24"/>
      <c r="UGW30" s="24"/>
      <c r="UHA30" s="24"/>
      <c r="UHE30" s="24"/>
      <c r="UHI30" s="24"/>
      <c r="UHM30" s="24"/>
      <c r="UHQ30" s="24"/>
      <c r="UHU30" s="24"/>
      <c r="UHY30" s="24"/>
      <c r="UIC30" s="24"/>
      <c r="UIG30" s="24"/>
      <c r="UIK30" s="24"/>
      <c r="UIO30" s="24"/>
      <c r="UIS30" s="24"/>
      <c r="UIW30" s="24"/>
      <c r="UJA30" s="24"/>
      <c r="UJE30" s="24"/>
      <c r="UJI30" s="24"/>
      <c r="UJM30" s="24"/>
      <c r="UJQ30" s="24"/>
      <c r="UJU30" s="24"/>
      <c r="UJY30" s="24"/>
      <c r="UKC30" s="24"/>
      <c r="UKG30" s="24"/>
      <c r="UKK30" s="24"/>
      <c r="UKO30" s="24"/>
      <c r="UKS30" s="24"/>
      <c r="UKW30" s="24"/>
      <c r="ULA30" s="24"/>
      <c r="ULE30" s="24"/>
      <c r="ULI30" s="24"/>
      <c r="ULM30" s="24"/>
      <c r="ULQ30" s="24"/>
      <c r="ULU30" s="24"/>
      <c r="ULY30" s="24"/>
      <c r="UMC30" s="24"/>
      <c r="UMG30" s="24"/>
      <c r="UMK30" s="24"/>
      <c r="UMO30" s="24"/>
      <c r="UMS30" s="24"/>
      <c r="UMW30" s="24"/>
      <c r="UNA30" s="24"/>
      <c r="UNE30" s="24"/>
      <c r="UNI30" s="24"/>
      <c r="UNM30" s="24"/>
      <c r="UNQ30" s="24"/>
      <c r="UNU30" s="24"/>
      <c r="UNY30" s="24"/>
      <c r="UOC30" s="24"/>
      <c r="UOG30" s="24"/>
      <c r="UOK30" s="24"/>
      <c r="UOO30" s="24"/>
      <c r="UOS30" s="24"/>
      <c r="UOW30" s="24"/>
      <c r="UPA30" s="24"/>
      <c r="UPE30" s="24"/>
      <c r="UPI30" s="24"/>
      <c r="UPM30" s="24"/>
      <c r="UPQ30" s="24"/>
      <c r="UPU30" s="24"/>
      <c r="UPY30" s="24"/>
      <c r="UQC30" s="24"/>
      <c r="UQG30" s="24"/>
      <c r="UQK30" s="24"/>
      <c r="UQO30" s="24"/>
      <c r="UQS30" s="24"/>
      <c r="UQW30" s="24"/>
      <c r="URA30" s="24"/>
      <c r="URE30" s="24"/>
      <c r="URI30" s="24"/>
      <c r="URM30" s="24"/>
      <c r="URQ30" s="24"/>
      <c r="URU30" s="24"/>
      <c r="URY30" s="24"/>
      <c r="USC30" s="24"/>
      <c r="USG30" s="24"/>
      <c r="USK30" s="24"/>
      <c r="USO30" s="24"/>
      <c r="USS30" s="24"/>
      <c r="USW30" s="24"/>
      <c r="UTA30" s="24"/>
      <c r="UTE30" s="24"/>
      <c r="UTI30" s="24"/>
      <c r="UTM30" s="24"/>
      <c r="UTQ30" s="24"/>
      <c r="UTU30" s="24"/>
      <c r="UTY30" s="24"/>
      <c r="UUC30" s="24"/>
      <c r="UUG30" s="24"/>
      <c r="UUK30" s="24"/>
      <c r="UUO30" s="24"/>
      <c r="UUS30" s="24"/>
      <c r="UUW30" s="24"/>
      <c r="UVA30" s="24"/>
      <c r="UVE30" s="24"/>
      <c r="UVI30" s="24"/>
      <c r="UVM30" s="24"/>
      <c r="UVQ30" s="24"/>
      <c r="UVU30" s="24"/>
      <c r="UVY30" s="24"/>
      <c r="UWC30" s="24"/>
      <c r="UWG30" s="24"/>
      <c r="UWK30" s="24"/>
      <c r="UWO30" s="24"/>
      <c r="UWS30" s="24"/>
      <c r="UWW30" s="24"/>
      <c r="UXA30" s="24"/>
      <c r="UXE30" s="24"/>
      <c r="UXI30" s="24"/>
      <c r="UXM30" s="24"/>
      <c r="UXQ30" s="24"/>
      <c r="UXU30" s="24"/>
      <c r="UXY30" s="24"/>
      <c r="UYC30" s="24"/>
      <c r="UYG30" s="24"/>
      <c r="UYK30" s="24"/>
      <c r="UYO30" s="24"/>
      <c r="UYS30" s="24"/>
      <c r="UYW30" s="24"/>
      <c r="UZA30" s="24"/>
      <c r="UZE30" s="24"/>
      <c r="UZI30" s="24"/>
      <c r="UZM30" s="24"/>
      <c r="UZQ30" s="24"/>
      <c r="UZU30" s="24"/>
      <c r="UZY30" s="24"/>
      <c r="VAC30" s="24"/>
      <c r="VAG30" s="24"/>
      <c r="VAK30" s="24"/>
      <c r="VAO30" s="24"/>
      <c r="VAS30" s="24"/>
      <c r="VAW30" s="24"/>
      <c r="VBA30" s="24"/>
      <c r="VBE30" s="24"/>
      <c r="VBI30" s="24"/>
      <c r="VBM30" s="24"/>
      <c r="VBQ30" s="24"/>
      <c r="VBU30" s="24"/>
      <c r="VBY30" s="24"/>
      <c r="VCC30" s="24"/>
      <c r="VCG30" s="24"/>
      <c r="VCK30" s="24"/>
      <c r="VCO30" s="24"/>
      <c r="VCS30" s="24"/>
      <c r="VCW30" s="24"/>
      <c r="VDA30" s="24"/>
      <c r="VDE30" s="24"/>
      <c r="VDI30" s="24"/>
      <c r="VDM30" s="24"/>
      <c r="VDQ30" s="24"/>
      <c r="VDU30" s="24"/>
      <c r="VDY30" s="24"/>
      <c r="VEC30" s="24"/>
      <c r="VEG30" s="24"/>
      <c r="VEK30" s="24"/>
      <c r="VEO30" s="24"/>
      <c r="VES30" s="24"/>
      <c r="VEW30" s="24"/>
      <c r="VFA30" s="24"/>
      <c r="VFE30" s="24"/>
      <c r="VFI30" s="24"/>
      <c r="VFM30" s="24"/>
      <c r="VFQ30" s="24"/>
      <c r="VFU30" s="24"/>
      <c r="VFY30" s="24"/>
      <c r="VGC30" s="24"/>
      <c r="VGG30" s="24"/>
      <c r="VGK30" s="24"/>
      <c r="VGO30" s="24"/>
      <c r="VGS30" s="24"/>
      <c r="VGW30" s="24"/>
      <c r="VHA30" s="24"/>
      <c r="VHE30" s="24"/>
      <c r="VHI30" s="24"/>
      <c r="VHM30" s="24"/>
      <c r="VHQ30" s="24"/>
      <c r="VHU30" s="24"/>
      <c r="VHY30" s="24"/>
      <c r="VIC30" s="24"/>
      <c r="VIG30" s="24"/>
      <c r="VIK30" s="24"/>
      <c r="VIO30" s="24"/>
      <c r="VIS30" s="24"/>
      <c r="VIW30" s="24"/>
      <c r="VJA30" s="24"/>
      <c r="VJE30" s="24"/>
      <c r="VJI30" s="24"/>
      <c r="VJM30" s="24"/>
      <c r="VJQ30" s="24"/>
      <c r="VJU30" s="24"/>
      <c r="VJY30" s="24"/>
      <c r="VKC30" s="24"/>
      <c r="VKG30" s="24"/>
      <c r="VKK30" s="24"/>
      <c r="VKO30" s="24"/>
      <c r="VKS30" s="24"/>
      <c r="VKW30" s="24"/>
      <c r="VLA30" s="24"/>
      <c r="VLE30" s="24"/>
      <c r="VLI30" s="24"/>
      <c r="VLM30" s="24"/>
      <c r="VLQ30" s="24"/>
      <c r="VLU30" s="24"/>
      <c r="VLY30" s="24"/>
      <c r="VMC30" s="24"/>
      <c r="VMG30" s="24"/>
      <c r="VMK30" s="24"/>
      <c r="VMO30" s="24"/>
      <c r="VMS30" s="24"/>
      <c r="VMW30" s="24"/>
      <c r="VNA30" s="24"/>
      <c r="VNE30" s="24"/>
      <c r="VNI30" s="24"/>
      <c r="VNM30" s="24"/>
      <c r="VNQ30" s="24"/>
      <c r="VNU30" s="24"/>
      <c r="VNY30" s="24"/>
      <c r="VOC30" s="24"/>
      <c r="VOG30" s="24"/>
      <c r="VOK30" s="24"/>
      <c r="VOO30" s="24"/>
      <c r="VOS30" s="24"/>
      <c r="VOW30" s="24"/>
      <c r="VPA30" s="24"/>
      <c r="VPE30" s="24"/>
      <c r="VPI30" s="24"/>
      <c r="VPM30" s="24"/>
      <c r="VPQ30" s="24"/>
      <c r="VPU30" s="24"/>
      <c r="VPY30" s="24"/>
      <c r="VQC30" s="24"/>
      <c r="VQG30" s="24"/>
      <c r="VQK30" s="24"/>
      <c r="VQO30" s="24"/>
      <c r="VQS30" s="24"/>
      <c r="VQW30" s="24"/>
      <c r="VRA30" s="24"/>
      <c r="VRE30" s="24"/>
      <c r="VRI30" s="24"/>
      <c r="VRM30" s="24"/>
      <c r="VRQ30" s="24"/>
      <c r="VRU30" s="24"/>
      <c r="VRY30" s="24"/>
      <c r="VSC30" s="24"/>
      <c r="VSG30" s="24"/>
      <c r="VSK30" s="24"/>
      <c r="VSO30" s="24"/>
      <c r="VSS30" s="24"/>
      <c r="VSW30" s="24"/>
      <c r="VTA30" s="24"/>
      <c r="VTE30" s="24"/>
      <c r="VTI30" s="24"/>
      <c r="VTM30" s="24"/>
      <c r="VTQ30" s="24"/>
      <c r="VTU30" s="24"/>
      <c r="VTY30" s="24"/>
      <c r="VUC30" s="24"/>
      <c r="VUG30" s="24"/>
      <c r="VUK30" s="24"/>
      <c r="VUO30" s="24"/>
      <c r="VUS30" s="24"/>
      <c r="VUW30" s="24"/>
      <c r="VVA30" s="24"/>
      <c r="VVE30" s="24"/>
      <c r="VVI30" s="24"/>
      <c r="VVM30" s="24"/>
      <c r="VVQ30" s="24"/>
      <c r="VVU30" s="24"/>
      <c r="VVY30" s="24"/>
      <c r="VWC30" s="24"/>
      <c r="VWG30" s="24"/>
      <c r="VWK30" s="24"/>
      <c r="VWO30" s="24"/>
      <c r="VWS30" s="24"/>
      <c r="VWW30" s="24"/>
      <c r="VXA30" s="24"/>
      <c r="VXE30" s="24"/>
      <c r="VXI30" s="24"/>
      <c r="VXM30" s="24"/>
      <c r="VXQ30" s="24"/>
      <c r="VXU30" s="24"/>
      <c r="VXY30" s="24"/>
      <c r="VYC30" s="24"/>
      <c r="VYG30" s="24"/>
      <c r="VYK30" s="24"/>
      <c r="VYO30" s="24"/>
      <c r="VYS30" s="24"/>
      <c r="VYW30" s="24"/>
      <c r="VZA30" s="24"/>
      <c r="VZE30" s="24"/>
      <c r="VZI30" s="24"/>
      <c r="VZM30" s="24"/>
      <c r="VZQ30" s="24"/>
      <c r="VZU30" s="24"/>
      <c r="VZY30" s="24"/>
      <c r="WAC30" s="24"/>
      <c r="WAG30" s="24"/>
      <c r="WAK30" s="24"/>
      <c r="WAO30" s="24"/>
      <c r="WAS30" s="24"/>
      <c r="WAW30" s="24"/>
      <c r="WBA30" s="24"/>
      <c r="WBE30" s="24"/>
      <c r="WBI30" s="24"/>
      <c r="WBM30" s="24"/>
      <c r="WBQ30" s="24"/>
      <c r="WBU30" s="24"/>
      <c r="WBY30" s="24"/>
      <c r="WCC30" s="24"/>
      <c r="WCG30" s="24"/>
      <c r="WCK30" s="24"/>
      <c r="WCO30" s="24"/>
      <c r="WCS30" s="24"/>
      <c r="WCW30" s="24"/>
      <c r="WDA30" s="24"/>
      <c r="WDE30" s="24"/>
      <c r="WDI30" s="24"/>
      <c r="WDM30" s="24"/>
      <c r="WDQ30" s="24"/>
      <c r="WDU30" s="24"/>
      <c r="WDY30" s="24"/>
      <c r="WEC30" s="24"/>
      <c r="WEG30" s="24"/>
      <c r="WEK30" s="24"/>
      <c r="WEO30" s="24"/>
      <c r="WES30" s="24"/>
      <c r="WEW30" s="24"/>
      <c r="WFA30" s="24"/>
      <c r="WFE30" s="24"/>
      <c r="WFI30" s="24"/>
      <c r="WFM30" s="24"/>
      <c r="WFQ30" s="24"/>
      <c r="WFU30" s="24"/>
      <c r="WFY30" s="24"/>
      <c r="WGC30" s="24"/>
      <c r="WGG30" s="24"/>
      <c r="WGK30" s="24"/>
      <c r="WGO30" s="24"/>
      <c r="WGS30" s="24"/>
      <c r="WGW30" s="24"/>
      <c r="WHA30" s="24"/>
      <c r="WHE30" s="24"/>
      <c r="WHI30" s="24"/>
      <c r="WHM30" s="24"/>
      <c r="WHQ30" s="24"/>
      <c r="WHU30" s="24"/>
      <c r="WHY30" s="24"/>
      <c r="WIC30" s="24"/>
      <c r="WIG30" s="24"/>
      <c r="WIK30" s="24"/>
      <c r="WIO30" s="24"/>
      <c r="WIS30" s="24"/>
      <c r="WIW30" s="24"/>
      <c r="WJA30" s="24"/>
      <c r="WJE30" s="24"/>
      <c r="WJI30" s="24"/>
      <c r="WJM30" s="24"/>
      <c r="WJQ30" s="24"/>
      <c r="WJU30" s="24"/>
      <c r="WJY30" s="24"/>
      <c r="WKC30" s="24"/>
      <c r="WKG30" s="24"/>
      <c r="WKK30" s="24"/>
      <c r="WKO30" s="24"/>
      <c r="WKS30" s="24"/>
      <c r="WKW30" s="24"/>
      <c r="WLA30" s="24"/>
      <c r="WLE30" s="24"/>
      <c r="WLI30" s="24"/>
      <c r="WLM30" s="24"/>
      <c r="WLQ30" s="24"/>
      <c r="WLU30" s="24"/>
      <c r="WLY30" s="24"/>
      <c r="WMC30" s="24"/>
      <c r="WMG30" s="24"/>
      <c r="WMK30" s="24"/>
      <c r="WMO30" s="24"/>
      <c r="WMS30" s="24"/>
      <c r="WMW30" s="24"/>
      <c r="WNA30" s="24"/>
      <c r="WNE30" s="24"/>
      <c r="WNI30" s="24"/>
      <c r="WNM30" s="24"/>
      <c r="WNQ30" s="24"/>
      <c r="WNU30" s="24"/>
      <c r="WNY30" s="24"/>
      <c r="WOC30" s="24"/>
      <c r="WOG30" s="24"/>
      <c r="WOK30" s="24"/>
      <c r="WOO30" s="24"/>
      <c r="WOS30" s="24"/>
      <c r="WOW30" s="24"/>
      <c r="WPA30" s="24"/>
      <c r="WPE30" s="24"/>
      <c r="WPI30" s="24"/>
      <c r="WPM30" s="24"/>
      <c r="WPQ30" s="24"/>
      <c r="WPU30" s="24"/>
      <c r="WPY30" s="24"/>
      <c r="WQC30" s="24"/>
      <c r="WQG30" s="24"/>
      <c r="WQK30" s="24"/>
      <c r="WQO30" s="24"/>
      <c r="WQS30" s="24"/>
      <c r="WQW30" s="24"/>
      <c r="WRA30" s="24"/>
      <c r="WRE30" s="24"/>
      <c r="WRI30" s="24"/>
      <c r="WRM30" s="24"/>
      <c r="WRQ30" s="24"/>
      <c r="WRU30" s="24"/>
      <c r="WRY30" s="24"/>
      <c r="WSC30" s="24"/>
      <c r="WSG30" s="24"/>
      <c r="WSK30" s="24"/>
      <c r="WSO30" s="24"/>
      <c r="WSS30" s="24"/>
      <c r="WSW30" s="24"/>
      <c r="WTA30" s="24"/>
      <c r="WTE30" s="24"/>
      <c r="WTI30" s="24"/>
      <c r="WTM30" s="24"/>
      <c r="WTQ30" s="24"/>
      <c r="WTU30" s="24"/>
      <c r="WTY30" s="24"/>
      <c r="WUC30" s="24"/>
      <c r="WUG30" s="24"/>
      <c r="WUK30" s="24"/>
      <c r="WUO30" s="24"/>
      <c r="WUS30" s="24"/>
      <c r="WUW30" s="24"/>
      <c r="WVA30" s="24"/>
      <c r="WVE30" s="24"/>
      <c r="WVI30" s="24"/>
      <c r="WVM30" s="24"/>
      <c r="WVQ30" s="24"/>
      <c r="WVU30" s="24"/>
      <c r="WVY30" s="24"/>
      <c r="WWC30" s="24"/>
      <c r="WWG30" s="24"/>
      <c r="WWK30" s="24"/>
      <c r="WWO30" s="24"/>
      <c r="WWS30" s="24"/>
      <c r="WWW30" s="24"/>
      <c r="WXA30" s="24"/>
      <c r="WXE30" s="24"/>
      <c r="WXI30" s="24"/>
      <c r="WXM30" s="24"/>
      <c r="WXQ30" s="24"/>
      <c r="WXU30" s="24"/>
      <c r="WXY30" s="24"/>
      <c r="WYC30" s="24"/>
      <c r="WYG30" s="24"/>
      <c r="WYK30" s="24"/>
      <c r="WYO30" s="24"/>
      <c r="WYS30" s="24"/>
      <c r="WYW30" s="24"/>
      <c r="WZA30" s="24"/>
      <c r="WZE30" s="24"/>
      <c r="WZI30" s="24"/>
      <c r="WZM30" s="24"/>
      <c r="WZQ30" s="24"/>
      <c r="WZU30" s="24"/>
      <c r="WZY30" s="24"/>
      <c r="XAC30" s="24"/>
      <c r="XAG30" s="24"/>
      <c r="XAK30" s="24"/>
      <c r="XAO30" s="24"/>
      <c r="XAS30" s="24"/>
      <c r="XAW30" s="24"/>
      <c r="XBA30" s="24"/>
      <c r="XBE30" s="24"/>
      <c r="XBI30" s="24"/>
      <c r="XBM30" s="24"/>
      <c r="XBQ30" s="24"/>
      <c r="XBU30" s="24"/>
      <c r="XBY30" s="24"/>
      <c r="XCC30" s="24"/>
      <c r="XCG30" s="24"/>
      <c r="XCK30" s="24"/>
      <c r="XCO30" s="24"/>
      <c r="XCS30" s="24"/>
      <c r="XCW30" s="24"/>
      <c r="XDA30" s="24"/>
      <c r="XDE30" s="24"/>
      <c r="XDI30" s="24"/>
      <c r="XDM30" s="24"/>
      <c r="XDQ30" s="24"/>
      <c r="XDU30" s="24"/>
      <c r="XDY30" s="24"/>
      <c r="XEC30" s="24"/>
      <c r="XEG30" s="24"/>
      <c r="XEK30" s="24"/>
      <c r="XEO30" s="24"/>
      <c r="XES30" s="24"/>
      <c r="XEW30" s="24"/>
      <c r="XFA30" s="24"/>
    </row>
    <row r="31" spans="1:1021 1025:2045 2049:3069 3073:4093 4097:5117 5121:6141 6145:7165 7169:8189 8193:9213 9217:10237 10241:11261 11265:12285 12289:13309 13313:14333 14337:15357 15361:16381" ht="13.5" customHeight="1" x14ac:dyDescent="0.25">
      <c r="A31" s="7">
        <f>DATE(2024,1,31)</f>
        <v>45322</v>
      </c>
      <c r="B31" s="11">
        <v>1.6000000000000001E-3</v>
      </c>
      <c r="C31" s="11">
        <v>1.5829913959973799E-2</v>
      </c>
      <c r="D31" s="12">
        <v>4.3454137931034399E-3</v>
      </c>
    </row>
    <row r="32" spans="1:1021 1025:2045 2049:3069 3073:4093 4097:5117 5121:6141 6145:7165 7169:8189 8193:9213 9217:10237 10241:11261 11265:12285 12289:13309 13313:14333 14337:15357 15361:16381" ht="13.5" customHeight="1" x14ac:dyDescent="0.25">
      <c r="A32" s="7">
        <f>DATE(2023,12,29)</f>
        <v>45289</v>
      </c>
      <c r="B32" s="11">
        <v>2.0837754870080601E-3</v>
      </c>
      <c r="C32" s="11">
        <v>1.5913658334604799E-2</v>
      </c>
      <c r="D32" s="12">
        <v>3.17267647058824E-3</v>
      </c>
    </row>
    <row r="33" spans="1:4" ht="13.5" customHeight="1" x14ac:dyDescent="0.25">
      <c r="A33" s="7">
        <f>DATE(2023,11,30)</f>
        <v>45260</v>
      </c>
      <c r="B33" s="11">
        <v>2.1052597168245701E-3</v>
      </c>
      <c r="C33" s="11">
        <v>1.2731267977723599E-2</v>
      </c>
      <c r="D33" s="12">
        <v>3.5468529411764702E-3</v>
      </c>
    </row>
    <row r="34" spans="1:4" ht="13.5" customHeight="1" x14ac:dyDescent="0.25">
      <c r="A34" s="7">
        <f>DATE(2023,10,31)</f>
        <v>45230</v>
      </c>
      <c r="B34" s="11">
        <v>1.6000000000000001E-3</v>
      </c>
      <c r="C34" s="11">
        <v>7.5923897644024404E-3</v>
      </c>
      <c r="D34" s="12">
        <v>2.9674832015831902E-3</v>
      </c>
    </row>
    <row r="35" spans="1:4" ht="13.5" customHeight="1" x14ac:dyDescent="0.25">
      <c r="A35" s="7">
        <f>DATE(2023,9,29)</f>
        <v>45198</v>
      </c>
      <c r="B35" s="11">
        <v>1.6000000000000001E-3</v>
      </c>
      <c r="C35" s="11">
        <v>7.7340458676387197E-3</v>
      </c>
      <c r="D35" s="12">
        <v>3.5028647731856202E-3</v>
      </c>
    </row>
    <row r="36" spans="1:4" ht="13.5" customHeight="1" x14ac:dyDescent="0.25">
      <c r="A36" s="7">
        <v>45161</v>
      </c>
      <c r="B36" s="11">
        <v>1.7210203714154799E-3</v>
      </c>
      <c r="C36" s="11">
        <v>7.5809901242445098E-3</v>
      </c>
      <c r="D36" s="12">
        <v>3.1981651030193602E-3</v>
      </c>
    </row>
    <row r="37" spans="1:4" x14ac:dyDescent="0.25">
      <c r="A37" s="7">
        <v>45130</v>
      </c>
      <c r="B37" s="11">
        <v>1.6000000000000001E-3</v>
      </c>
      <c r="C37" s="11">
        <v>9.29398416020576E-3</v>
      </c>
      <c r="D37" s="12">
        <v>3.6765693049036702E-3</v>
      </c>
    </row>
    <row r="38" spans="1:4" x14ac:dyDescent="0.25">
      <c r="A38" s="7">
        <f>DATE(2023,6,30)</f>
        <v>45107</v>
      </c>
      <c r="B38" s="11">
        <v>1.66157440309753E-3</v>
      </c>
      <c r="C38" s="11">
        <v>9.9683539931729199E-3</v>
      </c>
      <c r="D38" s="12">
        <v>3.2000817187461598E-3</v>
      </c>
    </row>
    <row r="39" spans="1:4" x14ac:dyDescent="0.25">
      <c r="A39" s="7">
        <f>DATE(2023,5,31)</f>
        <v>45077</v>
      </c>
      <c r="B39" s="11">
        <v>1.6000000000000001E-3</v>
      </c>
      <c r="C39" s="11">
        <v>9.4585649538648196E-3</v>
      </c>
      <c r="D39" s="12">
        <v>4.3286871964847403E-3</v>
      </c>
    </row>
    <row r="40" spans="1:4" x14ac:dyDescent="0.25">
      <c r="A40" s="7">
        <f>DATE(2023,4,28)</f>
        <v>45044</v>
      </c>
      <c r="B40" s="11">
        <v>2.0910773038506302E-3</v>
      </c>
      <c r="C40" s="11">
        <v>9.1726823535219007E-3</v>
      </c>
      <c r="D40" s="12">
        <v>5.7236473378810097E-3</v>
      </c>
    </row>
    <row r="41" spans="1:4" x14ac:dyDescent="0.25">
      <c r="A41" s="7">
        <f>DATE(2023,3,31)</f>
        <v>45016</v>
      </c>
      <c r="B41" s="11">
        <v>1.6000000000000001E-3</v>
      </c>
      <c r="C41" s="11">
        <v>9.4294681515280695E-3</v>
      </c>
      <c r="D41" s="12">
        <v>3.20487020481289E-3</v>
      </c>
    </row>
    <row r="42" spans="1:4" x14ac:dyDescent="0.25">
      <c r="A42" s="7">
        <v>44985</v>
      </c>
      <c r="B42" s="11">
        <v>1.6000000000000001E-3</v>
      </c>
      <c r="C42" s="11">
        <v>9.3848489341271692E-3</v>
      </c>
      <c r="D42" s="12">
        <v>2.9935786450791101E-3</v>
      </c>
    </row>
    <row r="43" spans="1:4" x14ac:dyDescent="0.25">
      <c r="A43" s="7">
        <v>44957</v>
      </c>
      <c r="B43" s="11">
        <v>1.6000000000000001E-3</v>
      </c>
      <c r="C43" s="11">
        <v>9.1104933243336093E-3</v>
      </c>
      <c r="D43" s="12">
        <v>3.0567279258040098E-3</v>
      </c>
    </row>
    <row r="44" spans="1:4" x14ac:dyDescent="0.25">
      <c r="A44" s="7">
        <v>44925</v>
      </c>
      <c r="B44" s="11">
        <v>2.4521477547418502E-3</v>
      </c>
      <c r="C44" s="11">
        <v>7.5794072220111098E-3</v>
      </c>
      <c r="D44" s="12">
        <v>2.2773411602340101E-3</v>
      </c>
    </row>
    <row r="45" spans="1:4" x14ac:dyDescent="0.25">
      <c r="A45" s="7">
        <v>44895</v>
      </c>
      <c r="B45" s="11">
        <v>4.8379046169452801E-3</v>
      </c>
      <c r="C45" s="11">
        <v>6.6691523808724501E-3</v>
      </c>
      <c r="D45" s="12">
        <v>4.5411153072486103E-3</v>
      </c>
    </row>
    <row r="46" spans="1:4" x14ac:dyDescent="0.25">
      <c r="A46" s="7">
        <v>44865</v>
      </c>
      <c r="B46" s="11">
        <v>2.7527358301494202E-3</v>
      </c>
      <c r="C46" s="11">
        <v>8.3509034164416292E-3</v>
      </c>
      <c r="D46" s="12">
        <v>5.5361629617329596E-3</v>
      </c>
    </row>
    <row r="47" spans="1:4" x14ac:dyDescent="0.25">
      <c r="A47" s="7">
        <v>44834</v>
      </c>
      <c r="B47" s="11">
        <v>4.9564723886183397E-3</v>
      </c>
      <c r="C47" s="11">
        <v>7.2612548668550001E-3</v>
      </c>
      <c r="D47" s="12">
        <v>6.1598704020453298E-3</v>
      </c>
    </row>
    <row r="48" spans="1:4" x14ac:dyDescent="0.25">
      <c r="A48" s="7">
        <v>44804</v>
      </c>
      <c r="B48" s="11">
        <v>1.26332028072586E-2</v>
      </c>
      <c r="C48" s="11">
        <v>6.8250735118499497E-3</v>
      </c>
      <c r="D48" s="12">
        <v>4.4157884191111003E-3</v>
      </c>
    </row>
    <row r="49" spans="1:4" x14ac:dyDescent="0.25">
      <c r="A49" s="7">
        <v>44771</v>
      </c>
      <c r="B49" s="11">
        <v>1.9573438434146401E-2</v>
      </c>
      <c r="C49" s="11">
        <v>7.3335040407799404E-3</v>
      </c>
      <c r="D49" s="12">
        <v>7.0692673494207499E-3</v>
      </c>
    </row>
    <row r="50" spans="1:4" x14ac:dyDescent="0.25">
      <c r="A50" s="7">
        <f>DATE(2022,6,30)</f>
        <v>44742</v>
      </c>
      <c r="B50" s="11">
        <v>1.5796278602922102E-2</v>
      </c>
      <c r="C50" s="11">
        <v>6.9911895259284103E-3</v>
      </c>
      <c r="D50" s="12">
        <v>7.5653112027178199E-3</v>
      </c>
    </row>
    <row r="51" spans="1:4" x14ac:dyDescent="0.25">
      <c r="A51" s="7">
        <f>DATE(2022,5,31)</f>
        <v>44712</v>
      </c>
      <c r="B51" s="11">
        <v>1.9776250042282499E-2</v>
      </c>
      <c r="C51" s="11">
        <v>8.5381806510170504E-3</v>
      </c>
      <c r="D51" s="12">
        <v>8.2485370979077394E-3</v>
      </c>
    </row>
    <row r="52" spans="1:4" x14ac:dyDescent="0.25">
      <c r="A52" s="7">
        <v>44652</v>
      </c>
      <c r="B52" s="11">
        <v>1.9342926216038399E-2</v>
      </c>
      <c r="C52" s="11">
        <v>8.7236474891731006E-3</v>
      </c>
      <c r="D52" s="12">
        <v>1.20675599013777E-2</v>
      </c>
    </row>
    <row r="53" spans="1:4" x14ac:dyDescent="0.25">
      <c r="A53" s="7">
        <v>44651</v>
      </c>
      <c r="B53" s="11">
        <v>1.4545090622926899E-2</v>
      </c>
      <c r="C53" s="11">
        <v>7.3116422500762203E-3</v>
      </c>
      <c r="D53" s="12">
        <v>1.1988106804661801E-2</v>
      </c>
    </row>
    <row r="54" spans="1:4" x14ac:dyDescent="0.25">
      <c r="A54" s="7">
        <v>44620</v>
      </c>
      <c r="B54" s="11">
        <v>1.3279820817397399E-2</v>
      </c>
      <c r="C54" s="11">
        <v>8.1802499896410294E-3</v>
      </c>
      <c r="D54" s="12">
        <v>1.22645872664334E-2</v>
      </c>
    </row>
    <row r="55" spans="1:4" x14ac:dyDescent="0.25">
      <c r="A55" s="7">
        <v>44583</v>
      </c>
      <c r="B55" s="11">
        <v>9.5982994335070092E-3</v>
      </c>
      <c r="C55" s="11">
        <v>8.1896450945701908E-3</v>
      </c>
      <c r="D55" s="12">
        <v>8.9301912828739505E-3</v>
      </c>
    </row>
    <row r="56" spans="1:4" x14ac:dyDescent="0.25">
      <c r="A56" s="7">
        <v>44561</v>
      </c>
      <c r="B56" s="11">
        <v>1.33632582009936E-2</v>
      </c>
      <c r="C56" s="11">
        <v>8.8619278254659095E-3</v>
      </c>
      <c r="D56" s="12">
        <v>7.3657371791209696E-3</v>
      </c>
    </row>
    <row r="57" spans="1:4" x14ac:dyDescent="0.25">
      <c r="A57" s="7">
        <v>44530</v>
      </c>
      <c r="B57" s="11">
        <v>1.53809164727743E-2</v>
      </c>
      <c r="C57" s="11">
        <v>8.9227230335994397E-3</v>
      </c>
      <c r="D57" s="12">
        <v>1.0278447094372299E-2</v>
      </c>
    </row>
    <row r="58" spans="1:4" x14ac:dyDescent="0.25">
      <c r="A58" s="7">
        <v>44500</v>
      </c>
      <c r="B58" s="11">
        <v>1.09416346786529E-2</v>
      </c>
      <c r="C58" s="11">
        <v>8.6262568418906792E-3</v>
      </c>
      <c r="D58" s="12">
        <v>9.0246188603486602E-3</v>
      </c>
    </row>
    <row r="59" spans="1:4" x14ac:dyDescent="0.25">
      <c r="A59" s="7">
        <v>44469</v>
      </c>
      <c r="B59" s="11">
        <v>2.04032635795659E-2</v>
      </c>
      <c r="C59" s="11">
        <v>9.6851545272352499E-3</v>
      </c>
      <c r="D59" s="12">
        <v>9.0507988456790898E-3</v>
      </c>
    </row>
    <row r="60" spans="1:4" x14ac:dyDescent="0.25">
      <c r="A60" s="7">
        <v>44439</v>
      </c>
      <c r="B60" s="11">
        <v>2.9629962564685801E-2</v>
      </c>
      <c r="C60" s="11">
        <v>1.0140776821106199E-2</v>
      </c>
      <c r="D60" s="12">
        <v>8.0308518896600803E-3</v>
      </c>
    </row>
    <row r="61" spans="1:4" x14ac:dyDescent="0.25">
      <c r="A61" s="7">
        <v>44407</v>
      </c>
      <c r="B61" s="11">
        <v>2.4847732337268301E-2</v>
      </c>
      <c r="C61" s="11">
        <v>1.06699831579117E-2</v>
      </c>
      <c r="D61" s="12">
        <v>7.65323230423478E-3</v>
      </c>
    </row>
    <row r="62" spans="1:4" x14ac:dyDescent="0.25">
      <c r="A62" s="7">
        <v>44377</v>
      </c>
      <c r="B62" s="11">
        <v>2.0364493031889998E-2</v>
      </c>
      <c r="C62" s="11">
        <v>9.3635911676534893E-3</v>
      </c>
      <c r="D62" s="12">
        <v>7.5794266461862896E-3</v>
      </c>
    </row>
    <row r="63" spans="1:4" x14ac:dyDescent="0.25">
      <c r="A63" s="7">
        <v>44347</v>
      </c>
      <c r="B63" s="11">
        <v>2.2995404830173899E-2</v>
      </c>
      <c r="C63" s="11">
        <v>9.8110482489265106E-3</v>
      </c>
      <c r="D63" s="12">
        <v>7.6436184905774003E-3</v>
      </c>
    </row>
    <row r="64" spans="1:4" x14ac:dyDescent="0.25">
      <c r="A64" s="7">
        <v>44316</v>
      </c>
      <c r="B64" s="11">
        <v>1.72048758328914E-2</v>
      </c>
      <c r="C64" s="11">
        <v>9.5535990318446097E-3</v>
      </c>
      <c r="D64" s="12">
        <v>7.8900537666386807E-3</v>
      </c>
    </row>
    <row r="65" spans="1:4" x14ac:dyDescent="0.25">
      <c r="A65" s="7">
        <v>44276</v>
      </c>
      <c r="B65" s="11">
        <v>1.4121382271396501E-2</v>
      </c>
      <c r="C65" s="11">
        <v>1.03457054367532E-2</v>
      </c>
      <c r="D65" s="12">
        <v>8.6412438416612093E-3</v>
      </c>
    </row>
    <row r="66" spans="1:4" x14ac:dyDescent="0.25">
      <c r="A66" s="7">
        <v>44253</v>
      </c>
      <c r="B66" s="11">
        <v>1.2074006009671401E-2</v>
      </c>
      <c r="C66" s="11">
        <v>9.1142992242633503E-3</v>
      </c>
      <c r="D66" s="12">
        <v>8.3142682937136798E-3</v>
      </c>
    </row>
    <row r="67" spans="1:4" x14ac:dyDescent="0.25">
      <c r="A67" s="7">
        <v>44217</v>
      </c>
      <c r="B67" s="11">
        <v>1.5784632987673401E-2</v>
      </c>
      <c r="C67" s="11">
        <v>8.1533438410563396E-3</v>
      </c>
      <c r="D67" s="12">
        <v>8.5946240907107795E-3</v>
      </c>
    </row>
    <row r="68" spans="1:4" x14ac:dyDescent="0.25">
      <c r="A68" s="7">
        <v>44185</v>
      </c>
      <c r="B68" s="11">
        <v>1.18476053418308E-2</v>
      </c>
      <c r="C68" s="11">
        <v>6.7913123289906202E-3</v>
      </c>
      <c r="D68" s="12">
        <v>1.00269427671814E-2</v>
      </c>
    </row>
    <row r="69" spans="1:4" x14ac:dyDescent="0.25">
      <c r="A69" s="7">
        <v>44155</v>
      </c>
      <c r="B69" s="11">
        <v>9.6985767045766301E-3</v>
      </c>
      <c r="C69" s="11">
        <v>7.8798711496951002E-3</v>
      </c>
      <c r="D69" s="12">
        <v>9.17524633596342E-3</v>
      </c>
    </row>
    <row r="70" spans="1:4" x14ac:dyDescent="0.25">
      <c r="A70" s="7">
        <v>44124</v>
      </c>
      <c r="B70" s="11">
        <v>1.21310886950458E-2</v>
      </c>
      <c r="C70" s="11">
        <v>6.3695975828699002E-3</v>
      </c>
      <c r="D70" s="12">
        <v>7.2804231229498303E-3</v>
      </c>
    </row>
    <row r="71" spans="1:4" x14ac:dyDescent="0.25">
      <c r="A71" s="7">
        <v>44094</v>
      </c>
      <c r="B71" s="11">
        <v>1.4456698971938201E-2</v>
      </c>
      <c r="C71" s="11">
        <v>6.8344810778946299E-3</v>
      </c>
      <c r="D71" s="12">
        <v>8.90157527057687E-3</v>
      </c>
    </row>
    <row r="72" spans="1:4" x14ac:dyDescent="0.25">
      <c r="A72" s="7">
        <v>44063</v>
      </c>
      <c r="B72" s="11">
        <v>1.73568853728721E-2</v>
      </c>
      <c r="C72" s="11">
        <v>6.9659929142312097E-3</v>
      </c>
      <c r="D72" s="12">
        <v>7.1086148012951501E-3</v>
      </c>
    </row>
    <row r="73" spans="1:4" x14ac:dyDescent="0.25">
      <c r="A73" s="7">
        <v>44013</v>
      </c>
      <c r="B73" s="11">
        <v>1.4866105793877E-2</v>
      </c>
      <c r="C73" s="11">
        <v>6.3227258872494297E-3</v>
      </c>
      <c r="D73" s="12">
        <v>7.1541445307470699E-3</v>
      </c>
    </row>
    <row r="74" spans="1:4" x14ac:dyDescent="0.25">
      <c r="A74" s="7">
        <v>44002</v>
      </c>
      <c r="B74" s="11">
        <v>1.6868318075610799E-2</v>
      </c>
      <c r="C74" s="11">
        <v>6.5509057829298703E-3</v>
      </c>
      <c r="D74" s="12">
        <v>8.6440805823411893E-3</v>
      </c>
    </row>
    <row r="75" spans="1:4" x14ac:dyDescent="0.25">
      <c r="A75" s="7" t="s">
        <v>17</v>
      </c>
      <c r="B75" s="11">
        <v>1.55928404114492E-2</v>
      </c>
      <c r="C75" s="11">
        <v>6.6342334069797899E-3</v>
      </c>
      <c r="D75" s="12">
        <v>9.3618759759639299E-3</v>
      </c>
    </row>
    <row r="76" spans="1:4" x14ac:dyDescent="0.25">
      <c r="A76" s="7">
        <v>43941</v>
      </c>
      <c r="B76" s="11">
        <v>1.3802664009997899E-2</v>
      </c>
      <c r="C76" s="11">
        <v>6.3933695951208704E-3</v>
      </c>
      <c r="D76" s="12">
        <v>5.0255350381225097E-3</v>
      </c>
    </row>
    <row r="77" spans="1:4" x14ac:dyDescent="0.25">
      <c r="A77" s="7">
        <v>43910</v>
      </c>
      <c r="B77" s="11">
        <v>1.15836889887324E-2</v>
      </c>
      <c r="C77" s="11">
        <v>6.8864499972286003E-3</v>
      </c>
      <c r="D77" s="12">
        <v>6.6757459248781197E-3</v>
      </c>
    </row>
    <row r="78" spans="1:4" x14ac:dyDescent="0.25">
      <c r="A78" s="7">
        <v>43881</v>
      </c>
      <c r="B78" s="11">
        <v>1.6244072476749E-2</v>
      </c>
      <c r="C78" s="11">
        <v>1.2376899147604601E-2</v>
      </c>
      <c r="D78" s="12">
        <v>8.8310941535869499E-3</v>
      </c>
    </row>
    <row r="79" spans="1:4" x14ac:dyDescent="0.25">
      <c r="A79" s="7">
        <v>43850</v>
      </c>
      <c r="B79" s="11">
        <v>1.7649391279786899E-2</v>
      </c>
      <c r="C79" s="11">
        <v>1.32036189864483E-2</v>
      </c>
      <c r="D79" s="12">
        <v>9.0688912988685696E-3</v>
      </c>
    </row>
    <row r="80" spans="1:4" x14ac:dyDescent="0.25">
      <c r="A80" s="7">
        <v>43818</v>
      </c>
      <c r="B80" s="11">
        <v>2.82902454588406E-2</v>
      </c>
      <c r="C80" s="11">
        <v>1.30543534706403E-2</v>
      </c>
      <c r="D80" s="12">
        <v>8.8938951879588002E-3</v>
      </c>
    </row>
    <row r="81" spans="1:4" x14ac:dyDescent="0.25">
      <c r="A81" s="7">
        <v>43788</v>
      </c>
      <c r="B81" s="11">
        <v>3.2173243397363799E-2</v>
      </c>
      <c r="C81" s="11">
        <v>1.5800483428813499E-2</v>
      </c>
      <c r="D81" s="12">
        <v>7.4387695287979304E-3</v>
      </c>
    </row>
    <row r="82" spans="1:4" x14ac:dyDescent="0.25">
      <c r="A82" s="7" t="s">
        <v>16</v>
      </c>
      <c r="B82" s="11">
        <v>3.2809513873504101E-2</v>
      </c>
      <c r="C82" s="11">
        <v>1.5797377362165198E-2</v>
      </c>
      <c r="D82" s="12">
        <v>5.8106700205478104E-3</v>
      </c>
    </row>
    <row r="83" spans="1:4" x14ac:dyDescent="0.25">
      <c r="A83" s="7">
        <v>43727</v>
      </c>
      <c r="B83" s="11">
        <v>3.2576860150486699E-2</v>
      </c>
      <c r="C83" s="11">
        <v>1.2878591638751199E-2</v>
      </c>
      <c r="D83" s="12">
        <v>4.9930321396841797E-3</v>
      </c>
    </row>
    <row r="84" spans="1:4" x14ac:dyDescent="0.25">
      <c r="A84" s="7">
        <v>43696</v>
      </c>
      <c r="B84" s="11">
        <v>2.8468620161686501E-2</v>
      </c>
      <c r="C84" s="11">
        <v>1.1311022412931099E-2</v>
      </c>
      <c r="D84" s="12">
        <v>6.4790056786430102E-3</v>
      </c>
    </row>
    <row r="85" spans="1:4" x14ac:dyDescent="0.25">
      <c r="A85" s="7">
        <v>43665</v>
      </c>
      <c r="B85" s="11">
        <v>2.98783364809415E-2</v>
      </c>
      <c r="C85" s="11">
        <v>1.14823194113086E-2</v>
      </c>
      <c r="D85" s="12">
        <v>6.9693903075479999E-3</v>
      </c>
    </row>
    <row r="86" spans="1:4" x14ac:dyDescent="0.25">
      <c r="A86" s="7">
        <v>43635</v>
      </c>
      <c r="B86" s="11">
        <v>2.9791361627657401E-2</v>
      </c>
      <c r="C86" s="11">
        <v>1.1152333711924801E-2</v>
      </c>
      <c r="D86" s="12">
        <v>8.1308305752140903E-3</v>
      </c>
    </row>
    <row r="87" spans="1:4" x14ac:dyDescent="0.25">
      <c r="A87" s="7">
        <v>43604</v>
      </c>
      <c r="B87" s="11">
        <v>2.9344366145189E-2</v>
      </c>
      <c r="C87" s="11">
        <v>1.18163179095109E-2</v>
      </c>
      <c r="D87" s="12">
        <v>6.6857796653874597E-3</v>
      </c>
    </row>
    <row r="88" spans="1:4" x14ac:dyDescent="0.25">
      <c r="A88" s="7">
        <v>43574</v>
      </c>
      <c r="B88" s="11">
        <v>3.1267964857434903E-2</v>
      </c>
      <c r="C88" s="11">
        <v>1.8829208693944E-2</v>
      </c>
      <c r="D88" s="12">
        <v>7.5193798482001703E-3</v>
      </c>
    </row>
    <row r="89" spans="1:4" x14ac:dyDescent="0.25">
      <c r="A89" s="7">
        <v>43543</v>
      </c>
      <c r="B89" s="11">
        <v>2.8606006736283399E-2</v>
      </c>
      <c r="C89" s="11">
        <v>2.0306927393332602E-2</v>
      </c>
      <c r="D89" s="12">
        <v>7.4786968298996602E-3</v>
      </c>
    </row>
    <row r="90" spans="1:4" x14ac:dyDescent="0.25">
      <c r="A90" s="7">
        <v>43515</v>
      </c>
      <c r="B90" s="11">
        <v>3.0892867348116301E-2</v>
      </c>
      <c r="C90" s="11">
        <v>2.52941919515416E-2</v>
      </c>
      <c r="D90" s="12">
        <v>8.3100842912401107E-3</v>
      </c>
    </row>
    <row r="91" spans="1:4" x14ac:dyDescent="0.25">
      <c r="A91" s="7">
        <v>43484</v>
      </c>
      <c r="B91" s="11">
        <v>3.6816022392079199E-2</v>
      </c>
      <c r="C91" s="11">
        <v>2.2549757344632899E-2</v>
      </c>
      <c r="D91" s="12">
        <v>8.6832184790467601E-3</v>
      </c>
    </row>
    <row r="92" spans="1:4" x14ac:dyDescent="0.25">
      <c r="A92" s="7">
        <v>43452</v>
      </c>
      <c r="B92" s="11">
        <v>3.8446097919968898E-2</v>
      </c>
      <c r="C92" s="11">
        <v>1.5487506756517701E-2</v>
      </c>
      <c r="D92" s="12">
        <v>1.00199865392649E-2</v>
      </c>
    </row>
    <row r="93" spans="1:4" x14ac:dyDescent="0.25">
      <c r="A93" s="7">
        <v>43422</v>
      </c>
      <c r="B93" s="11">
        <v>3.8742102095310101E-2</v>
      </c>
      <c r="C93" s="11">
        <v>2.3493793605078899E-2</v>
      </c>
      <c r="D93" s="12">
        <v>1.0868602941850099E-2</v>
      </c>
    </row>
    <row r="94" spans="1:4" x14ac:dyDescent="0.25">
      <c r="A94" s="7">
        <v>43391</v>
      </c>
      <c r="B94" s="11">
        <v>3.9894010509532403E-2</v>
      </c>
      <c r="C94" s="11">
        <v>2.4501402817575901E-2</v>
      </c>
      <c r="D94" s="12">
        <v>1.03765601148475E-2</v>
      </c>
    </row>
    <row r="95" spans="1:4" x14ac:dyDescent="0.25">
      <c r="A95" s="7">
        <v>43361</v>
      </c>
      <c r="B95" s="15">
        <v>2.6177198746027398E-2</v>
      </c>
      <c r="C95" s="15">
        <v>2.6554387495689599E-2</v>
      </c>
      <c r="D95" s="16">
        <v>9.8405738317485503E-3</v>
      </c>
    </row>
    <row r="96" spans="1:4" x14ac:dyDescent="0.25">
      <c r="A96" s="7">
        <v>43330</v>
      </c>
      <c r="B96" s="11">
        <v>5.9556451860473099E-2</v>
      </c>
      <c r="C96" s="11">
        <v>1.8639287664608699E-2</v>
      </c>
      <c r="D96" s="12">
        <v>8.2250091423839294E-3</v>
      </c>
    </row>
    <row r="97" spans="1:4" x14ac:dyDescent="0.25">
      <c r="A97" s="7">
        <v>43299</v>
      </c>
      <c r="B97" s="11">
        <v>6.0639565813113201E-2</v>
      </c>
      <c r="C97" s="11">
        <v>2.1295381954130901E-2</v>
      </c>
      <c r="D97" s="12">
        <v>7.9048788757953292E-3</v>
      </c>
    </row>
    <row r="98" spans="1:4" x14ac:dyDescent="0.25">
      <c r="A98" s="7">
        <v>43269</v>
      </c>
      <c r="B98" s="11">
        <v>6.139534E-2</v>
      </c>
      <c r="C98" s="11">
        <v>1.9024024E-2</v>
      </c>
      <c r="D98" s="12">
        <v>8.6256479999999996E-3</v>
      </c>
    </row>
    <row r="99" spans="1:4" x14ac:dyDescent="0.25">
      <c r="A99" s="7">
        <v>43238</v>
      </c>
      <c r="B99" s="11">
        <v>7.1252268303023003E-2</v>
      </c>
      <c r="C99" s="11">
        <v>1.61652369645938E-2</v>
      </c>
      <c r="D99" s="12">
        <v>9.0234644158821709E-3</v>
      </c>
    </row>
    <row r="100" spans="1:4" x14ac:dyDescent="0.25">
      <c r="A100" s="7">
        <v>43208</v>
      </c>
      <c r="B100" s="11">
        <v>7.75645427249394E-2</v>
      </c>
      <c r="C100" s="11">
        <v>1.9614733779240601E-2</v>
      </c>
      <c r="D100" s="12">
        <v>1.06467772480107E-2</v>
      </c>
    </row>
    <row r="101" spans="1:4" x14ac:dyDescent="0.25">
      <c r="A101" s="7">
        <v>43177</v>
      </c>
      <c r="B101" s="11">
        <v>7.23485534414227E-2</v>
      </c>
      <c r="C101" s="11">
        <v>1.7379075633002401E-2</v>
      </c>
      <c r="D101" s="12">
        <v>1.6000000000000001E-3</v>
      </c>
    </row>
    <row r="102" spans="1:4" x14ac:dyDescent="0.25">
      <c r="A102" s="7">
        <v>43149</v>
      </c>
      <c r="B102" s="11">
        <v>7.1841915310449894E-2</v>
      </c>
      <c r="C102" s="11">
        <v>1.5852199330868899E-2</v>
      </c>
      <c r="D102" s="12">
        <v>8.3437315659913407E-3</v>
      </c>
    </row>
    <row r="103" spans="1:4" x14ac:dyDescent="0.25">
      <c r="A103" s="7">
        <v>43118</v>
      </c>
      <c r="B103" s="11">
        <v>6.62440112650554E-2</v>
      </c>
      <c r="C103" s="11">
        <v>2.0401330849340801E-2</v>
      </c>
      <c r="D103" s="12">
        <v>9.0579022759467807E-3</v>
      </c>
    </row>
    <row r="104" spans="1:4" x14ac:dyDescent="0.25">
      <c r="A104" s="7">
        <v>43086</v>
      </c>
      <c r="B104" s="11">
        <v>6.0738821845065502E-2</v>
      </c>
      <c r="C104" s="11">
        <v>2.1687419643709301E-2</v>
      </c>
      <c r="D104" s="12">
        <v>9.9579928691816404E-3</v>
      </c>
    </row>
    <row r="105" spans="1:4" x14ac:dyDescent="0.25">
      <c r="A105" s="7">
        <v>43056</v>
      </c>
      <c r="B105" s="11">
        <v>5.5079773526836899E-2</v>
      </c>
      <c r="C105" s="11">
        <v>2.4460425786774001E-2</v>
      </c>
      <c r="D105" s="12">
        <v>1.32961006540573E-2</v>
      </c>
    </row>
    <row r="106" spans="1:4" x14ac:dyDescent="0.25">
      <c r="A106" s="7">
        <v>43025</v>
      </c>
      <c r="B106" s="11">
        <v>5.6110657150576698E-2</v>
      </c>
      <c r="C106" s="11">
        <v>2.1687896050760599E-2</v>
      </c>
      <c r="D106" s="12">
        <v>1.48683108125708E-2</v>
      </c>
    </row>
    <row r="107" spans="1:4" x14ac:dyDescent="0.25">
      <c r="A107" s="7">
        <v>42995</v>
      </c>
      <c r="B107" s="11">
        <v>4.9663377650340901E-2</v>
      </c>
      <c r="C107" s="11">
        <v>1.8156416980401199E-2</v>
      </c>
      <c r="D107" s="12">
        <v>1.09387310512696E-2</v>
      </c>
    </row>
    <row r="108" spans="1:4" x14ac:dyDescent="0.25">
      <c r="A108" s="7">
        <v>42964</v>
      </c>
      <c r="B108" s="11">
        <v>5.1156924569794399E-2</v>
      </c>
      <c r="C108" s="11">
        <v>1.8670727340397202E-2</v>
      </c>
      <c r="D108" s="12">
        <v>1.20970037213988E-2</v>
      </c>
    </row>
    <row r="109" spans="1:4" x14ac:dyDescent="0.25">
      <c r="A109" s="7">
        <v>42947</v>
      </c>
      <c r="B109" s="11">
        <v>4.7447741374742398E-2</v>
      </c>
      <c r="C109" s="11">
        <v>2.17023856609019E-2</v>
      </c>
      <c r="D109" s="12">
        <v>1.05454186933964E-2</v>
      </c>
    </row>
    <row r="110" spans="1:4" x14ac:dyDescent="0.25">
      <c r="A110" s="7">
        <v>42916</v>
      </c>
      <c r="B110" s="11">
        <v>4.57022898476621E-2</v>
      </c>
      <c r="C110" s="11">
        <v>2.3159444360921402E-2</v>
      </c>
      <c r="D110" s="12">
        <v>1.01819552997276E-2</v>
      </c>
    </row>
    <row r="111" spans="1:4" x14ac:dyDescent="0.25">
      <c r="A111" s="7">
        <v>42886</v>
      </c>
      <c r="B111" s="11">
        <v>3.5435116284044499E-2</v>
      </c>
      <c r="C111" s="11">
        <v>2.8999260003284701E-2</v>
      </c>
      <c r="D111" s="12">
        <v>9.0940450041481404E-3</v>
      </c>
    </row>
    <row r="112" spans="1:4" x14ac:dyDescent="0.25">
      <c r="A112" s="7">
        <v>42842</v>
      </c>
      <c r="B112" s="11">
        <v>3.5435116284044499E-2</v>
      </c>
      <c r="C112" s="11">
        <v>2.8999260003284701E-2</v>
      </c>
      <c r="D112" s="12">
        <v>9.0940450041481404E-3</v>
      </c>
    </row>
    <row r="113" spans="1:4" x14ac:dyDescent="0.25">
      <c r="A113" s="7">
        <v>42811</v>
      </c>
      <c r="B113" s="6">
        <v>3.0881583593852999E-2</v>
      </c>
      <c r="C113" s="6">
        <v>4.1850953125068799E-2</v>
      </c>
      <c r="D113" s="10">
        <v>9.9199799122452192E-3</v>
      </c>
    </row>
  </sheetData>
  <autoFilter ref="A1:D113" xr:uid="{00000000-0001-0000-0300-000000000000}">
    <sortState xmlns:xlrd2="http://schemas.microsoft.com/office/spreadsheetml/2017/richdata2" ref="A2:D113">
      <sortCondition descending="1" ref="A39:A113"/>
    </sortState>
  </autoFilter>
  <pageMargins left="0.7" right="0.7" top="0.75" bottom="0.75" header="0.3" footer="0.3"/>
  <pageSetup orientation="portrait" r:id="rId1"/>
  <headerFooter>
    <oddFooter>&amp;C_x000D_&amp;1#&amp;"Calibri"&amp;12&amp;K000000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CEM</vt:lpstr>
      <vt:lpstr>SA CCR</vt:lpstr>
      <vt:lpstr>Historical c-factors (CEM)</vt:lpstr>
      <vt:lpstr>Historical c-factors (SA CCR)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2022-07-12T14:21:06Z</dcterms:created>
  <dcterms:modified xsi:type="dcterms:W3CDTF">2026-07-08T06:31:41Z</dcterms:modified>
</cp:coreProperties>
</file>