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filterPrivacy="1" codeName="ThisWorkbook" defaultThemeVersion="124226"/>
  <xr:revisionPtr revIDLastSave="0" documentId="13_ncr:1_{A088DC2F-FE30-4053-AE1C-942746CF5C98}" xr6:coauthVersionLast="47" xr6:coauthVersionMax="47" xr10:uidLastSave="{00000000-0000-0000-0000-000000000000}"/>
  <bookViews>
    <workbookView xWindow="7530" yWindow="2475" windowWidth="23340" windowHeight="13530" activeTab="1" xr2:uid="{00000000-000D-0000-FFFF-FFFF00000000}"/>
  </bookViews>
  <sheets>
    <sheet name="CEM" sheetId="2" r:id="rId1"/>
    <sheet name="SA CCR" sheetId="1" r:id="rId2"/>
    <sheet name="Historical c-factors (CEM)" sheetId="4" r:id="rId3"/>
    <sheet name="Historical c-factors (SA CCR)" sheetId="5" r:id="rId4"/>
  </sheets>
  <definedNames>
    <definedName name="_xlnm._FilterDatabase" localSheetId="3" hidden="1">'Historical c-factors (SA CCR)'!$A$1:$D$111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4" l="1"/>
  <c r="A5" i="5" l="1"/>
  <c r="A3" i="4"/>
  <c r="A6" i="5"/>
  <c r="A7" i="5"/>
  <c r="A8" i="5"/>
  <c r="A15" i="5"/>
  <c r="A16" i="5"/>
  <c r="A17" i="5" l="1"/>
  <c r="A18" i="5"/>
  <c r="A19" i="5"/>
  <c r="A20" i="5"/>
  <c r="A22" i="5" l="1"/>
  <c r="A23" i="5"/>
  <c r="A24" i="5"/>
  <c r="A25" i="5"/>
  <c r="A26" i="5"/>
  <c r="A27" i="5"/>
  <c r="A28" i="5"/>
  <c r="A29" i="5"/>
  <c r="A30" i="5" l="1"/>
  <c r="A31" i="5"/>
  <c r="A32" i="5"/>
  <c r="A33" i="5"/>
  <c r="A36" i="5"/>
  <c r="A37" i="5"/>
  <c r="A38" i="5"/>
  <c r="A39" i="5"/>
  <c r="A48" i="5"/>
  <c r="A49" i="5"/>
</calcChain>
</file>

<file path=xl/sharedStrings.xml><?xml version="1.0" encoding="utf-8"?>
<sst xmlns="http://schemas.openxmlformats.org/spreadsheetml/2006/main" count="35" uniqueCount="25">
  <si>
    <t>Central counterparty</t>
  </si>
  <si>
    <t>Nasdaq Clearing AB</t>
  </si>
  <si>
    <t>Default fund</t>
  </si>
  <si>
    <t>Commodities</t>
  </si>
  <si>
    <t>Financial Markets</t>
  </si>
  <si>
    <t>Seafood</t>
  </si>
  <si>
    <t>DFCM, Prefunded default fund from all members</t>
  </si>
  <si>
    <t>DFCCP, CCP's prefunded own resources</t>
  </si>
  <si>
    <t>C-factor</t>
  </si>
  <si>
    <t xml:space="preserve">Calculation date </t>
  </si>
  <si>
    <t>KCCP, hypothetical capital requirement</t>
  </si>
  <si>
    <t>N, number of clearing members</t>
  </si>
  <si>
    <t>Beta, concentrion factor</t>
  </si>
  <si>
    <t>Total amount of initial margin</t>
  </si>
  <si>
    <t>C-factor, RW used to calculate each CM capital requirement</t>
  </si>
  <si>
    <t>Date</t>
  </si>
  <si>
    <t>oct-19</t>
  </si>
  <si>
    <t>may-20</t>
  </si>
  <si>
    <t>Default Fund</t>
  </si>
  <si>
    <t>Financial</t>
  </si>
  <si>
    <t>Number of Clearing Members</t>
  </si>
  <si>
    <t>Total Amount of Initial Margin</t>
  </si>
  <si>
    <t>Hypothetical capital requirement of the CCP (KCCP)</t>
  </si>
  <si>
    <t>Prefunded default fund from all members (DFCM)</t>
  </si>
  <si>
    <t>CCP's prefunded own resources (DFCCP)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</si>
</sst>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[$EUR]\ #,##0"/>
    <numFmt numFmtId="166" formatCode="0.0000%"/>
    <numFmt numFmtId="167" formatCode="0.0000"/>
    <numFmt numFmtId="168" formatCode="0.000%"/>
    <numFmt numFmtId="169" formatCode="[$-41D]mmm/yy;@"/>
    <numFmt numFmtId="170" formatCode="yyyy\-mm\-dd;@"/>
    <numFmt numFmtId="171" formatCode="_-* #,##0.00\ _k_r_-;\-* #,##0.00\ _k_r_-;_-* &quot;-&quot;??\ _k_r_-;_-@_-"/>
    <numFmt numFmtId="173" formatCode="&quot;SEK &quot;#\ ###\ ###\ ##0"/>
  </numFmts>
  <fonts count="6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mediumGray">
        <fgColor indexed="45"/>
        <bgColor indexed="9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6"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0" fontId="3" fillId="4" borderId="3" applyNumberFormat="0" applyFill="0" applyBorder="0" applyAlignment="0" applyProtection="0">
      <alignment horizontal="left"/>
    </xf>
    <xf numFmtId="0" fontId="4" fillId="0" borderId="0" applyNumberFormat="0" applyFill="0" applyBorder="0" applyAlignment="0" applyProtection="0"/>
    <xf numFmtId="170" fontId="2" fillId="5" borderId="4" applyFont="0" applyAlignment="0">
      <protection locked="0"/>
    </xf>
    <xf numFmtId="3" fontId="2" fillId="5" borderId="4" applyFont="0">
      <alignment horizontal="right"/>
      <protection locked="0"/>
    </xf>
    <xf numFmtId="166" fontId="2" fillId="5" borderId="4">
      <alignment horizontal="right"/>
      <protection locked="0"/>
    </xf>
    <xf numFmtId="49" fontId="2" fillId="5" borderId="4" applyFont="0" applyAlignment="0">
      <protection locked="0"/>
    </xf>
    <xf numFmtId="9" fontId="2" fillId="0" borderId="0" applyFont="0" applyFill="0" applyBorder="0" applyAlignment="0" applyProtection="0"/>
    <xf numFmtId="170" fontId="2" fillId="6" borderId="4">
      <protection locked="0"/>
    </xf>
    <xf numFmtId="1" fontId="2" fillId="6" borderId="4" applyFont="0">
      <alignment horizontal="right"/>
    </xf>
    <xf numFmtId="167" fontId="2" fillId="6" borderId="4" applyFont="0"/>
    <xf numFmtId="43" fontId="2" fillId="0" borderId="0" applyFont="0" applyFill="0" applyBorder="0" applyAlignment="0" applyProtection="0"/>
    <xf numFmtId="171" fontId="5" fillId="0" borderId="0" applyFont="0" applyFill="0" applyBorder="0" applyAlignment="0" applyProtection="0"/>
  </cellStyleXfs>
  <cellXfs count="28">
    <xf numFmtId="0" fontId="0" fillId="0" borderId="0" xfId="0"/>
    <xf numFmtId="0" fontId="1" fillId="2" borderId="0" xfId="0" applyFont="1" applyFill="1"/>
    <xf numFmtId="0" fontId="0" fillId="3" borderId="0" xfId="0" applyFill="1" applyAlignment="1">
      <alignment horizontal="center"/>
    </xf>
    <xf numFmtId="0" fontId="0" fillId="3" borderId="0" xfId="0" applyFill="1"/>
    <xf numFmtId="168" fontId="0" fillId="3" borderId="0" xfId="0" applyNumberFormat="1" applyFill="1" applyAlignment="1">
      <alignment horizontal="right"/>
    </xf>
    <xf numFmtId="169" fontId="0" fillId="3" borderId="1" xfId="0" applyNumberFormat="1" applyFill="1" applyBorder="1" applyAlignment="1">
      <alignment horizontal="center"/>
    </xf>
    <xf numFmtId="168" fontId="0" fillId="3" borderId="2" xfId="0" applyNumberFormat="1" applyFill="1" applyBorder="1" applyAlignment="1">
      <alignment horizontal="center"/>
    </xf>
    <xf numFmtId="169" fontId="0" fillId="3" borderId="0" xfId="0" applyNumberFormat="1" applyFill="1" applyAlignment="1">
      <alignment horizontal="center"/>
    </xf>
    <xf numFmtId="169" fontId="0" fillId="3" borderId="4" xfId="0" applyNumberFormat="1" applyFill="1" applyBorder="1" applyAlignment="1">
      <alignment horizontal="center"/>
    </xf>
    <xf numFmtId="168" fontId="0" fillId="3" borderId="4" xfId="0" applyNumberFormat="1" applyFill="1" applyBorder="1" applyAlignment="1">
      <alignment horizontal="center"/>
    </xf>
    <xf numFmtId="168" fontId="0" fillId="3" borderId="6" xfId="0" applyNumberFormat="1" applyFill="1" applyBorder="1" applyAlignment="1">
      <alignment horizontal="center"/>
    </xf>
    <xf numFmtId="168" fontId="0" fillId="3" borderId="3" xfId="0" applyNumberFormat="1" applyFill="1" applyBorder="1" applyAlignment="1">
      <alignment horizontal="center"/>
    </xf>
    <xf numFmtId="168" fontId="0" fillId="3" borderId="5" xfId="0" applyNumberFormat="1" applyFill="1" applyBorder="1" applyAlignment="1">
      <alignment horizontal="center"/>
    </xf>
    <xf numFmtId="166" fontId="1" fillId="2" borderId="0" xfId="0" applyNumberFormat="1" applyFont="1" applyFill="1"/>
    <xf numFmtId="14" fontId="0" fillId="0" borderId="0" xfId="0" applyNumberFormat="1"/>
    <xf numFmtId="166" fontId="0" fillId="3" borderId="3" xfId="0" applyNumberFormat="1" applyFill="1" applyBorder="1" applyAlignment="1">
      <alignment horizontal="center"/>
    </xf>
    <xf numFmtId="166" fontId="0" fillId="3" borderId="5" xfId="0" applyNumberFormat="1" applyFill="1" applyBorder="1" applyAlignment="1">
      <alignment horizontal="center"/>
    </xf>
    <xf numFmtId="14" fontId="0" fillId="3" borderId="0" xfId="0" applyNumberFormat="1" applyFill="1" applyAlignment="1">
      <alignment horizontal="right"/>
    </xf>
    <xf numFmtId="0" fontId="0" fillId="3" borderId="0" xfId="0" applyFill="1" applyAlignment="1">
      <alignment horizontal="right"/>
    </xf>
    <xf numFmtId="164" fontId="0" fillId="3" borderId="0" xfId="0" applyNumberFormat="1" applyFill="1" applyAlignment="1">
      <alignment horizontal="right"/>
    </xf>
    <xf numFmtId="3" fontId="0" fillId="3" borderId="0" xfId="0" applyNumberFormat="1" applyFill="1" applyAlignment="1">
      <alignment horizontal="right"/>
    </xf>
    <xf numFmtId="167" fontId="0" fillId="3" borderId="0" xfId="0" applyNumberFormat="1" applyFill="1" applyAlignment="1">
      <alignment horizontal="right"/>
    </xf>
    <xf numFmtId="168" fontId="1" fillId="2" borderId="0" xfId="0" applyNumberFormat="1" applyFont="1" applyFill="1"/>
    <xf numFmtId="166" fontId="1" fillId="0" borderId="0" xfId="0" applyNumberFormat="1" applyFont="1"/>
    <xf numFmtId="169" fontId="0" fillId="0" borderId="0" xfId="0" applyNumberFormat="1" applyAlignment="1">
      <alignment horizontal="center"/>
    </xf>
    <xf numFmtId="168" fontId="0" fillId="0" borderId="0" xfId="0" applyNumberFormat="1" applyAlignment="1">
      <alignment horizontal="center"/>
    </xf>
    <xf numFmtId="1" fontId="0" fillId="3" borderId="0" xfId="0" applyNumberFormat="1" applyFill="1" applyAlignment="1">
      <alignment horizontal="right"/>
    </xf>
    <xf numFmtId="173" fontId="0" fillId="3" borderId="0" xfId="0" applyNumberFormat="1" applyFill="1" applyAlignment="1">
      <alignment horizontal="right"/>
    </xf>
  </cellXfs>
  <cellStyles count="16">
    <cellStyle name="=C:\WINNT35\SYSTEM32\COMMAND.COM" xfId="2" xr:uid="{00000000-0005-0000-0000-000000000000}"/>
    <cellStyle name="Comma 2" xfId="3" xr:uid="{00000000-0005-0000-0000-000001000000}"/>
    <cellStyle name="Comma 2 2" xfId="14" xr:uid="{00000000-0005-0000-0000-000002000000}"/>
    <cellStyle name="Comma 3" xfId="15" xr:uid="{00000000-0005-0000-0000-000003000000}"/>
    <cellStyle name="Heading 1 2" xfId="4" xr:uid="{00000000-0005-0000-0000-000004000000}"/>
    <cellStyle name="Heading 2 2" xfId="5" xr:uid="{00000000-0005-0000-0000-000005000000}"/>
    <cellStyle name="inputDate" xfId="6" xr:uid="{00000000-0005-0000-0000-000006000000}"/>
    <cellStyle name="inputExposure" xfId="7" xr:uid="{00000000-0005-0000-0000-000007000000}"/>
    <cellStyle name="inputPercentageL" xfId="8" xr:uid="{00000000-0005-0000-0000-000008000000}"/>
    <cellStyle name="inputText" xfId="9" xr:uid="{00000000-0005-0000-0000-000009000000}"/>
    <cellStyle name="Normal" xfId="0" builtinId="0"/>
    <cellStyle name="Normal 2" xfId="1" xr:uid="{00000000-0005-0000-0000-00000B000000}"/>
    <cellStyle name="Percent 2" xfId="10" xr:uid="{00000000-0005-0000-0000-00000C000000}"/>
    <cellStyle name="sup2Date" xfId="11" xr:uid="{00000000-0005-0000-0000-00000D000000}"/>
    <cellStyle name="sup2Int" xfId="12" xr:uid="{00000000-0005-0000-0000-00000E000000}"/>
    <cellStyle name="sup2ParameterE" xfId="13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C11"/>
  <sheetViews>
    <sheetView workbookViewId="0">
      <selection activeCell="C11" sqref="C11"/>
    </sheetView>
  </sheetViews>
  <sheetFormatPr defaultRowHeight="15" x14ac:dyDescent="0.25"/>
  <cols>
    <col min="1" max="1" width="3" bestFit="1" customWidth="1"/>
    <col min="2" max="2" width="54.7109375" bestFit="1" customWidth="1"/>
    <col min="3" max="3" width="18.42578125" bestFit="1" customWidth="1"/>
  </cols>
  <sheetData>
    <row r="1" spans="1:3" x14ac:dyDescent="0.25">
      <c r="A1" s="2">
        <v>10</v>
      </c>
      <c r="B1" s="3" t="s">
        <v>0</v>
      </c>
      <c r="C1" s="17" t="s">
        <v>1</v>
      </c>
    </row>
    <row r="2" spans="1:3" x14ac:dyDescent="0.25">
      <c r="A2" s="2">
        <v>20</v>
      </c>
      <c r="B2" s="3" t="s">
        <v>2</v>
      </c>
      <c r="C2" s="18" t="s">
        <v>3</v>
      </c>
    </row>
    <row r="3" spans="1:3" x14ac:dyDescent="0.25">
      <c r="A3" s="2">
        <v>30</v>
      </c>
      <c r="B3" s="3" t="s">
        <v>9</v>
      </c>
      <c r="C3" s="17">
        <v>46112</v>
      </c>
    </row>
    <row r="4" spans="1:3" x14ac:dyDescent="0.25">
      <c r="A4" s="2">
        <v>40</v>
      </c>
      <c r="B4" s="3" t="s">
        <v>10</v>
      </c>
      <c r="C4" s="19">
        <v>0</v>
      </c>
    </row>
    <row r="5" spans="1:3" x14ac:dyDescent="0.25">
      <c r="A5" s="2">
        <v>50</v>
      </c>
      <c r="B5" s="3" t="s">
        <v>6</v>
      </c>
      <c r="C5" s="19">
        <v>999990</v>
      </c>
    </row>
    <row r="6" spans="1:3" x14ac:dyDescent="0.25">
      <c r="A6" s="2">
        <v>60</v>
      </c>
      <c r="B6" s="3" t="s">
        <v>7</v>
      </c>
      <c r="C6" s="19">
        <v>20000000</v>
      </c>
    </row>
    <row r="7" spans="1:3" x14ac:dyDescent="0.25">
      <c r="A7" s="2">
        <v>70</v>
      </c>
      <c r="B7" s="3" t="s">
        <v>11</v>
      </c>
      <c r="C7" s="20">
        <v>41</v>
      </c>
    </row>
    <row r="8" spans="1:3" x14ac:dyDescent="0.25">
      <c r="A8" s="2">
        <v>80</v>
      </c>
      <c r="B8" s="3" t="s">
        <v>12</v>
      </c>
      <c r="C8" s="21">
        <v>0</v>
      </c>
    </row>
    <row r="9" spans="1:3" x14ac:dyDescent="0.25">
      <c r="A9" s="2">
        <v>90</v>
      </c>
      <c r="B9" s="3" t="s">
        <v>13</v>
      </c>
      <c r="C9" s="19">
        <v>0</v>
      </c>
    </row>
    <row r="10" spans="1:3" x14ac:dyDescent="0.25">
      <c r="A10" s="4"/>
      <c r="B10" s="4"/>
      <c r="C10" s="4"/>
    </row>
    <row r="11" spans="1:3" x14ac:dyDescent="0.25">
      <c r="A11" s="2"/>
      <c r="B11" s="1" t="s">
        <v>14</v>
      </c>
      <c r="C11" s="22">
        <v>1.6000000000000001E-3</v>
      </c>
    </row>
  </sheetData>
  <pageMargins left="0.7" right="0.7" top="0.75" bottom="0.75" header="0.3" footer="0.3"/>
  <pageSetup orientation="portrait" r:id="rId1"/>
  <headerFooter>
    <oddFooter>&amp;C_x000D_&amp;1#&amp;"Calibri"&amp;12&amp;K000000 Nasdaq - Internal Use: Distribution limited to Nasdaq personnel and authorized third parties subject to confidentiality obligations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23"/>
  <sheetViews>
    <sheetView tabSelected="1" zoomScaleNormal="100" workbookViewId="0"/>
  </sheetViews>
  <sheetFormatPr defaultRowHeight="15" x14ac:dyDescent="0.25"/>
  <cols>
    <col min="1" max="1" width="3" bestFit="1" customWidth="1"/>
    <col min="2" max="2" width="45.42578125" bestFit="1" customWidth="1"/>
    <col min="3" max="3" width="22.85546875" customWidth="1"/>
    <col min="4" max="4" width="10" bestFit="1" customWidth="1"/>
    <col min="5" max="5" width="42.7109375" bestFit="1" customWidth="1"/>
    <col min="6" max="8" width="16.85546875" bestFit="1" customWidth="1"/>
    <col min="9" max="9" width="12" bestFit="1" customWidth="1"/>
    <col min="10" max="10" width="12.42578125" bestFit="1" customWidth="1"/>
  </cols>
  <sheetData>
    <row r="1" spans="1:10" x14ac:dyDescent="0.25">
      <c r="A1">
        <v>10</v>
      </c>
      <c r="B1" s="3" t="s">
        <v>0</v>
      </c>
      <c r="C1" s="17" t="s">
        <v>1</v>
      </c>
    </row>
    <row r="2" spans="1:10" x14ac:dyDescent="0.25">
      <c r="A2">
        <v>20</v>
      </c>
      <c r="B2" s="3" t="s">
        <v>18</v>
      </c>
      <c r="C2" s="18" t="s">
        <v>19</v>
      </c>
    </row>
    <row r="3" spans="1:10" x14ac:dyDescent="0.25">
      <c r="A3">
        <v>30</v>
      </c>
      <c r="B3" s="3" t="s">
        <v>15</v>
      </c>
      <c r="C3" s="17">
        <v>46142</v>
      </c>
      <c r="E3" s="14"/>
      <c r="F3" s="14"/>
      <c r="G3" s="14"/>
      <c r="H3" s="14"/>
    </row>
    <row r="4" spans="1:10" x14ac:dyDescent="0.25">
      <c r="A4">
        <v>40</v>
      </c>
      <c r="B4" s="3" t="s">
        <v>22</v>
      </c>
      <c r="C4" s="27">
        <v>42187191</v>
      </c>
    </row>
    <row r="5" spans="1:10" x14ac:dyDescent="0.25">
      <c r="A5">
        <v>50</v>
      </c>
      <c r="B5" s="3" t="s">
        <v>23</v>
      </c>
      <c r="C5" s="27">
        <v>3700000004</v>
      </c>
    </row>
    <row r="6" spans="1:10" x14ac:dyDescent="0.25">
      <c r="A6">
        <v>60</v>
      </c>
      <c r="B6" s="3" t="s">
        <v>24</v>
      </c>
      <c r="C6" s="27">
        <v>185000000</v>
      </c>
    </row>
    <row r="7" spans="1:10" x14ac:dyDescent="0.25">
      <c r="A7">
        <v>70</v>
      </c>
      <c r="B7" s="3" t="s">
        <v>20</v>
      </c>
      <c r="C7" s="26">
        <v>35</v>
      </c>
    </row>
    <row r="8" spans="1:10" x14ac:dyDescent="0.25">
      <c r="A8">
        <v>80</v>
      </c>
      <c r="B8" s="1" t="s">
        <v>8</v>
      </c>
      <c r="C8" s="13">
        <v>1.086E-2</v>
      </c>
    </row>
    <row r="9" spans="1:10" x14ac:dyDescent="0.25">
      <c r="A9">
        <v>90</v>
      </c>
      <c r="B9" s="3" t="s">
        <v>21</v>
      </c>
      <c r="C9" s="27">
        <v>54215145110</v>
      </c>
    </row>
    <row r="13" spans="1:10" x14ac:dyDescent="0.25">
      <c r="H13" s="14"/>
      <c r="J13" s="14"/>
    </row>
    <row r="14" spans="1:10" x14ac:dyDescent="0.25">
      <c r="H14" s="14"/>
      <c r="I14" s="14"/>
      <c r="J14" s="14"/>
    </row>
    <row r="16" spans="1:10" x14ac:dyDescent="0.25">
      <c r="B16" s="14"/>
      <c r="C16" s="14"/>
      <c r="E16" s="23"/>
      <c r="F16" s="23"/>
      <c r="G16" s="23"/>
    </row>
    <row r="23" spans="3:3" x14ac:dyDescent="0.25">
      <c r="C23" s="14"/>
    </row>
  </sheetData>
  <pageMargins left="0.7" right="0.7" top="0.75" bottom="0.75" header="0.3" footer="0.3"/>
  <pageSetup orientation="portrait" r:id="rId1"/>
  <headerFooter>
    <oddFooter>&amp;C_x000D_&amp;1#&amp;"Calibri"&amp;12&amp;K000000 Nasdaq - Internal Use: Distribution limited to Nasdaq personnel and authorized third parties subject to confidentiality obligations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124"/>
  <sheetViews>
    <sheetView zoomScaleNormal="100" workbookViewId="0">
      <selection activeCell="D19" sqref="D19"/>
    </sheetView>
  </sheetViews>
  <sheetFormatPr defaultRowHeight="15" x14ac:dyDescent="0.25"/>
  <cols>
    <col min="1" max="1" width="13.28515625" bestFit="1" customWidth="1"/>
    <col min="2" max="4" width="16.85546875" customWidth="1"/>
  </cols>
  <sheetData>
    <row r="1" spans="1:4" x14ac:dyDescent="0.25">
      <c r="A1" s="5" t="s">
        <v>15</v>
      </c>
      <c r="B1" s="6" t="s">
        <v>3</v>
      </c>
      <c r="C1" s="6" t="s">
        <v>4</v>
      </c>
      <c r="D1" s="10" t="s">
        <v>5</v>
      </c>
    </row>
    <row r="2" spans="1:4" x14ac:dyDescent="0.25">
      <c r="A2" s="7">
        <f>DATE(2026,3,30)</f>
        <v>46111</v>
      </c>
      <c r="B2" s="11">
        <v>1.6000000000000001E-3</v>
      </c>
      <c r="C2" s="11"/>
      <c r="D2" s="12"/>
    </row>
    <row r="3" spans="1:4" x14ac:dyDescent="0.25">
      <c r="A3" s="7">
        <f>DATE(2025,12,30)</f>
        <v>46021</v>
      </c>
      <c r="B3" s="11">
        <v>2.0215812217256215E-3</v>
      </c>
      <c r="C3" s="11">
        <v>5.0780154896373914E-3</v>
      </c>
      <c r="D3" s="12"/>
    </row>
    <row r="4" spans="1:4" x14ac:dyDescent="0.25">
      <c r="A4" s="7">
        <v>45930</v>
      </c>
      <c r="B4" s="11">
        <v>2.0660278798124965E-3</v>
      </c>
      <c r="C4" s="11">
        <v>4.2975252778732279E-3</v>
      </c>
      <c r="D4" s="12"/>
    </row>
    <row r="5" spans="1:4" x14ac:dyDescent="0.25">
      <c r="A5" s="7">
        <v>45838</v>
      </c>
      <c r="B5" s="11">
        <v>2.1996986941205813E-3</v>
      </c>
      <c r="C5" s="11">
        <v>4.1354967609033393E-3</v>
      </c>
      <c r="D5" s="12"/>
    </row>
    <row r="6" spans="1:4" x14ac:dyDescent="0.25">
      <c r="A6" s="7">
        <v>45747</v>
      </c>
      <c r="B6" s="11">
        <v>2.2242303948790021E-3</v>
      </c>
      <c r="C6" s="11">
        <v>4.3271201453519044E-3</v>
      </c>
      <c r="D6" s="12"/>
    </row>
    <row r="7" spans="1:4" x14ac:dyDescent="0.25">
      <c r="A7" s="7">
        <v>45656</v>
      </c>
      <c r="B7" s="11">
        <v>2.1897769864762735E-3</v>
      </c>
      <c r="C7" s="11">
        <v>3.9799125753939004E-3</v>
      </c>
      <c r="D7" s="12">
        <v>2.1257142857142859E-3</v>
      </c>
    </row>
    <row r="8" spans="1:4" x14ac:dyDescent="0.25">
      <c r="A8" s="7">
        <v>45562</v>
      </c>
      <c r="B8" s="11">
        <v>2.1740935009415007E-3</v>
      </c>
      <c r="C8" s="11">
        <v>3.6415320637579354E-3</v>
      </c>
      <c r="D8" s="12">
        <v>2.0841254044235901E-3</v>
      </c>
    </row>
    <row r="9" spans="1:4" x14ac:dyDescent="0.25">
      <c r="A9" s="7">
        <v>45470</v>
      </c>
      <c r="B9" s="11">
        <v>2.1195628534825726E-3</v>
      </c>
      <c r="C9" s="11">
        <v>3.5955814276938886E-3</v>
      </c>
      <c r="D9" s="12">
        <v>2.2355464385183702E-3</v>
      </c>
    </row>
    <row r="10" spans="1:4" x14ac:dyDescent="0.25">
      <c r="A10" s="7">
        <v>45379</v>
      </c>
      <c r="B10" s="11">
        <v>2.1780056035678183E-3</v>
      </c>
      <c r="C10" s="11">
        <v>4.1759619174843035E-3</v>
      </c>
      <c r="D10" s="12">
        <v>2.3243994914486348E-3</v>
      </c>
    </row>
    <row r="11" spans="1:4" x14ac:dyDescent="0.25">
      <c r="A11" s="7">
        <v>45289</v>
      </c>
      <c r="B11" s="11">
        <v>2.1207849483755501E-3</v>
      </c>
      <c r="C11" s="11">
        <v>3.0558285232218847E-3</v>
      </c>
      <c r="D11" s="12">
        <v>2.4666236138990499E-3</v>
      </c>
    </row>
    <row r="12" spans="1:4" x14ac:dyDescent="0.25">
      <c r="A12" s="7">
        <v>45198</v>
      </c>
      <c r="B12" s="11">
        <v>1.6000000000000001E-3</v>
      </c>
      <c r="C12" s="11">
        <v>7.7340458676387197E-3</v>
      </c>
      <c r="D12" s="12">
        <v>3.5028647731856202E-3</v>
      </c>
    </row>
    <row r="13" spans="1:4" x14ac:dyDescent="0.25">
      <c r="A13" s="7">
        <v>45161</v>
      </c>
      <c r="B13" s="11">
        <v>1.7210203714154799E-3</v>
      </c>
      <c r="C13" s="11">
        <v>7.5809901242445098E-3</v>
      </c>
      <c r="D13" s="12">
        <v>3.1981651030193602E-3</v>
      </c>
    </row>
    <row r="14" spans="1:4" x14ac:dyDescent="0.25">
      <c r="A14" s="7">
        <v>45130</v>
      </c>
      <c r="B14" s="11">
        <v>1.6000000000000001E-3</v>
      </c>
      <c r="C14" s="11">
        <v>9.29398416020576E-3</v>
      </c>
      <c r="D14" s="12">
        <v>3.6765693049036702E-3</v>
      </c>
    </row>
    <row r="15" spans="1:4" x14ac:dyDescent="0.25">
      <c r="A15" s="7">
        <v>45107</v>
      </c>
      <c r="B15" s="11">
        <v>1.66157440309753E-3</v>
      </c>
      <c r="C15" s="11">
        <v>9.9683539931729199E-3</v>
      </c>
      <c r="D15" s="12">
        <v>3.2000817187461598E-3</v>
      </c>
    </row>
    <row r="16" spans="1:4" x14ac:dyDescent="0.25">
      <c r="A16" s="7">
        <v>45077</v>
      </c>
      <c r="B16" s="11">
        <v>1.6000000000000001E-3</v>
      </c>
      <c r="C16" s="11">
        <v>9.4585649538648196E-3</v>
      </c>
      <c r="D16" s="12">
        <v>4.3286871964847403E-3</v>
      </c>
    </row>
    <row r="17" spans="1:4" x14ac:dyDescent="0.25">
      <c r="A17" s="7">
        <v>45044</v>
      </c>
      <c r="B17" s="11">
        <v>2.0910773038506302E-3</v>
      </c>
      <c r="C17" s="11">
        <v>9.1726823535219007E-3</v>
      </c>
      <c r="D17" s="12">
        <v>5.7236473378810097E-3</v>
      </c>
    </row>
    <row r="18" spans="1:4" x14ac:dyDescent="0.25">
      <c r="A18" s="7">
        <v>45016</v>
      </c>
      <c r="B18" s="11">
        <v>1.6000000000000001E-3</v>
      </c>
      <c r="C18" s="11">
        <v>9.4294681515280695E-3</v>
      </c>
      <c r="D18" s="12">
        <v>3.20487020481289E-3</v>
      </c>
    </row>
    <row r="19" spans="1:4" x14ac:dyDescent="0.25">
      <c r="A19" s="7">
        <v>44985</v>
      </c>
      <c r="B19" s="11">
        <v>1.6000000000000001E-3</v>
      </c>
      <c r="C19" s="11">
        <v>9.3848489341271692E-3</v>
      </c>
      <c r="D19" s="12">
        <v>2.9935786450791101E-3</v>
      </c>
    </row>
    <row r="20" spans="1:4" x14ac:dyDescent="0.25">
      <c r="A20" s="7">
        <v>44957</v>
      </c>
      <c r="B20" s="11">
        <v>2.1895825439707211E-3</v>
      </c>
      <c r="C20" s="11">
        <v>3.4571228676495628E-3</v>
      </c>
      <c r="D20" s="12">
        <v>2.0586285618318075E-3</v>
      </c>
    </row>
    <row r="21" spans="1:4" x14ac:dyDescent="0.25">
      <c r="A21" s="7">
        <v>44925</v>
      </c>
      <c r="B21" s="11">
        <v>2.1424409925928931E-3</v>
      </c>
      <c r="C21" s="11">
        <v>3.6913099483486208E-3</v>
      </c>
      <c r="D21" s="12">
        <v>2.0829599168612901E-3</v>
      </c>
    </row>
    <row r="22" spans="1:4" x14ac:dyDescent="0.25">
      <c r="A22" s="7">
        <v>44895</v>
      </c>
      <c r="B22" s="11">
        <v>3.955943988316806E-3</v>
      </c>
      <c r="C22" s="11">
        <v>3.3755688867441467E-3</v>
      </c>
      <c r="D22" s="12">
        <v>2.3186677280861183E-3</v>
      </c>
    </row>
    <row r="23" spans="1:4" x14ac:dyDescent="0.25">
      <c r="A23" s="7">
        <v>44865</v>
      </c>
      <c r="B23" s="11">
        <v>2.2331833973399471E-3</v>
      </c>
      <c r="C23" s="11">
        <v>3.7962677241409493E-3</v>
      </c>
      <c r="D23" s="12">
        <v>2.4122726519595389E-3</v>
      </c>
    </row>
    <row r="24" spans="1:4" x14ac:dyDescent="0.25">
      <c r="A24" s="7">
        <v>44834</v>
      </c>
      <c r="B24" s="11">
        <v>3.0682479895078746E-3</v>
      </c>
      <c r="C24" s="11">
        <v>3.8076014884020795E-3</v>
      </c>
      <c r="D24" s="12">
        <v>2.4655154014707101E-3</v>
      </c>
    </row>
    <row r="25" spans="1:4" x14ac:dyDescent="0.25">
      <c r="A25" s="7">
        <v>44804</v>
      </c>
      <c r="B25" s="11">
        <v>4.0470664990129319E-3</v>
      </c>
      <c r="C25" s="11">
        <v>3.5483558825468594E-3</v>
      </c>
      <c r="D25" s="12">
        <v>2.5126276745972283E-3</v>
      </c>
    </row>
    <row r="26" spans="1:4" x14ac:dyDescent="0.25">
      <c r="A26" s="7">
        <v>44771</v>
      </c>
      <c r="B26" s="11">
        <v>3.805100039823144E-3</v>
      </c>
      <c r="C26" s="11">
        <v>3.9442730545974575E-3</v>
      </c>
      <c r="D26" s="12">
        <v>2.5370776324372974E-3</v>
      </c>
    </row>
    <row r="27" spans="1:4" x14ac:dyDescent="0.25">
      <c r="A27" s="7">
        <v>44742</v>
      </c>
      <c r="B27" s="11">
        <v>4.2892176976229608E-3</v>
      </c>
      <c r="C27" s="11">
        <v>3.6140296522968432E-3</v>
      </c>
      <c r="D27" s="12">
        <v>3.125031271131902E-3</v>
      </c>
    </row>
    <row r="28" spans="1:4" x14ac:dyDescent="0.25">
      <c r="A28" s="7">
        <v>44712</v>
      </c>
      <c r="B28" s="11">
        <v>2.7765428794228365E-3</v>
      </c>
      <c r="C28" s="11">
        <v>3.8986323437346288E-3</v>
      </c>
      <c r="D28" s="12">
        <v>3.3335107030025954E-3</v>
      </c>
    </row>
    <row r="29" spans="1:4" x14ac:dyDescent="0.25">
      <c r="A29" s="7">
        <v>44652</v>
      </c>
      <c r="B29" s="11">
        <v>2.7226774714409329E-3</v>
      </c>
      <c r="C29" s="11">
        <v>3.6110087069385244E-3</v>
      </c>
      <c r="D29" s="12">
        <v>5.0433996193095538E-3</v>
      </c>
    </row>
    <row r="30" spans="1:4" x14ac:dyDescent="0.25">
      <c r="A30" s="7">
        <v>44651</v>
      </c>
      <c r="B30" s="11">
        <v>2.1681268825187242E-3</v>
      </c>
      <c r="C30" s="11">
        <v>3.6213604209709917E-3</v>
      </c>
      <c r="D30" s="12">
        <v>4.9883806303061985E-3</v>
      </c>
    </row>
    <row r="31" spans="1:4" x14ac:dyDescent="0.25">
      <c r="A31" s="7">
        <v>44620</v>
      </c>
      <c r="B31" s="11">
        <v>2.147873090269307E-3</v>
      </c>
      <c r="C31" s="11">
        <v>3.6902618497175123E-3</v>
      </c>
      <c r="D31" s="12">
        <v>4.9523546470761721E-3</v>
      </c>
    </row>
    <row r="32" spans="1:4" x14ac:dyDescent="0.25">
      <c r="A32" s="7">
        <v>44583</v>
      </c>
      <c r="B32" s="11">
        <v>2.1577307966958409E-3</v>
      </c>
      <c r="C32" s="11">
        <v>4.0299933438929679E-3</v>
      </c>
      <c r="D32" s="12">
        <v>4.5654607333299353E-3</v>
      </c>
    </row>
    <row r="33" spans="1:4" x14ac:dyDescent="0.25">
      <c r="A33" s="7">
        <v>44561</v>
      </c>
      <c r="B33" s="11">
        <v>2.4859898341603355E-3</v>
      </c>
      <c r="C33" s="11">
        <v>3.5674640206889967E-3</v>
      </c>
      <c r="D33" s="12">
        <v>4.8371312841879992E-3</v>
      </c>
    </row>
    <row r="34" spans="1:4" x14ac:dyDescent="0.25">
      <c r="A34" s="7">
        <v>44530</v>
      </c>
      <c r="B34" s="11">
        <v>3.4837029542281761E-3</v>
      </c>
      <c r="C34" s="11">
        <v>4.3156806180035456E-3</v>
      </c>
      <c r="D34" s="12">
        <v>5.1399614213504235E-3</v>
      </c>
    </row>
    <row r="35" spans="1:4" x14ac:dyDescent="0.25">
      <c r="A35" s="7">
        <v>44500</v>
      </c>
      <c r="B35" s="11">
        <v>2.220564073388432E-3</v>
      </c>
      <c r="C35" s="11">
        <v>3.7291381967788904E-3</v>
      </c>
      <c r="D35" s="12">
        <v>4.5477927104813735E-3</v>
      </c>
    </row>
    <row r="36" spans="1:4" x14ac:dyDescent="0.25">
      <c r="A36" s="7">
        <v>44469</v>
      </c>
      <c r="B36" s="11">
        <v>3.2439620664098203E-3</v>
      </c>
      <c r="C36" s="11">
        <v>4.0128697594718861E-3</v>
      </c>
      <c r="D36" s="12">
        <v>3.9882649547643189E-3</v>
      </c>
    </row>
    <row r="37" spans="1:4" x14ac:dyDescent="0.25">
      <c r="A37" s="7">
        <v>44439</v>
      </c>
      <c r="B37" s="11">
        <v>4.2381754474915805E-3</v>
      </c>
      <c r="C37" s="11">
        <v>3.8758361202191533E-3</v>
      </c>
      <c r="D37" s="12">
        <v>3.4594561905968305E-3</v>
      </c>
    </row>
    <row r="38" spans="1:4" x14ac:dyDescent="0.25">
      <c r="A38" s="7">
        <v>44407</v>
      </c>
      <c r="B38" s="11">
        <v>2.6890972523616621E-3</v>
      </c>
      <c r="C38" s="11">
        <v>3.9376278379547099E-3</v>
      </c>
      <c r="D38" s="12">
        <v>3.2563628483556302E-3</v>
      </c>
    </row>
    <row r="39" spans="1:4" x14ac:dyDescent="0.25">
      <c r="A39" s="7">
        <v>44377</v>
      </c>
      <c r="B39" s="11">
        <v>1.9712325764168329E-3</v>
      </c>
      <c r="C39" s="11">
        <v>3.6933180560992105E-3</v>
      </c>
      <c r="D39" s="12">
        <v>2.2970746769655913E-3</v>
      </c>
    </row>
    <row r="40" spans="1:4" x14ac:dyDescent="0.25">
      <c r="A40" s="7">
        <v>44347</v>
      </c>
      <c r="B40" s="11">
        <v>2.9104611664893319E-3</v>
      </c>
      <c r="C40" s="11">
        <v>3.3466862659232875E-3</v>
      </c>
      <c r="D40" s="12">
        <v>2.584696774081287E-3</v>
      </c>
    </row>
    <row r="41" spans="1:4" x14ac:dyDescent="0.25">
      <c r="A41" s="7">
        <v>44316</v>
      </c>
      <c r="B41" s="11">
        <v>2.1299310900093319E-3</v>
      </c>
      <c r="C41" s="11">
        <v>3.4214842677943499E-3</v>
      </c>
      <c r="D41" s="12">
        <v>3.3899150831142445E-3</v>
      </c>
    </row>
    <row r="42" spans="1:4" x14ac:dyDescent="0.25">
      <c r="A42" s="7">
        <v>44276</v>
      </c>
      <c r="B42" s="11">
        <v>2.1887297539918229E-3</v>
      </c>
      <c r="C42" s="11">
        <v>3.6805897203829063E-3</v>
      </c>
      <c r="D42" s="12">
        <v>4.1493588224853729E-3</v>
      </c>
    </row>
    <row r="43" spans="1:4" x14ac:dyDescent="0.25">
      <c r="A43" s="7">
        <v>44253</v>
      </c>
      <c r="B43" s="11">
        <v>2.4174264202442932E-3</v>
      </c>
      <c r="C43" s="11">
        <v>3.3334682081241655E-3</v>
      </c>
      <c r="D43" s="12">
        <v>4.2414248370513628E-3</v>
      </c>
    </row>
    <row r="44" spans="1:4" x14ac:dyDescent="0.25">
      <c r="A44" s="7">
        <v>44217</v>
      </c>
      <c r="B44" s="11">
        <v>2.408547692368217E-3</v>
      </c>
      <c r="C44" s="11">
        <v>4.059012731113627E-3</v>
      </c>
      <c r="D44" s="12">
        <v>4.5562897609571912E-3</v>
      </c>
    </row>
    <row r="45" spans="1:4" x14ac:dyDescent="0.25">
      <c r="A45" s="7">
        <v>44185</v>
      </c>
      <c r="B45" s="11">
        <v>2.4258035864598067E-3</v>
      </c>
      <c r="C45" s="11">
        <v>3.8169165209459063E-3</v>
      </c>
      <c r="D45" s="12">
        <v>5.2603973998931715E-3</v>
      </c>
    </row>
    <row r="46" spans="1:4" x14ac:dyDescent="0.25">
      <c r="A46" s="7">
        <v>44155</v>
      </c>
      <c r="B46" s="11">
        <v>2.0887797323276272E-3</v>
      </c>
      <c r="C46" s="11">
        <v>4.3580568087538711E-3</v>
      </c>
      <c r="D46" s="12">
        <v>5.4323475712839608E-3</v>
      </c>
    </row>
    <row r="47" spans="1:4" x14ac:dyDescent="0.25">
      <c r="A47" s="7">
        <v>44124</v>
      </c>
      <c r="B47" s="11">
        <v>2.0539527139309299E-3</v>
      </c>
      <c r="C47" s="11">
        <v>4.4548816527287234E-3</v>
      </c>
      <c r="D47" s="12">
        <v>4.8598160223690869E-3</v>
      </c>
    </row>
    <row r="48" spans="1:4" x14ac:dyDescent="0.25">
      <c r="A48" s="7">
        <v>44094</v>
      </c>
      <c r="B48" s="11">
        <v>2.2714042008882937E-3</v>
      </c>
      <c r="C48" s="11">
        <v>4.2904972343680934E-3</v>
      </c>
      <c r="D48" s="12">
        <v>4.6292257685815168E-3</v>
      </c>
    </row>
    <row r="49" spans="1:4" x14ac:dyDescent="0.25">
      <c r="A49" s="7">
        <v>44063</v>
      </c>
      <c r="B49" s="11">
        <v>2.2934012765280605E-3</v>
      </c>
      <c r="C49" s="11">
        <v>5.0225812694124966E-3</v>
      </c>
      <c r="D49" s="12">
        <v>3.7252464869463892E-3</v>
      </c>
    </row>
    <row r="50" spans="1:4" x14ac:dyDescent="0.25">
      <c r="A50" s="7">
        <v>44013</v>
      </c>
      <c r="B50" s="11">
        <v>2.6101698333506145E-3</v>
      </c>
      <c r="C50" s="11">
        <v>4.9761418282596552E-3</v>
      </c>
      <c r="D50" s="12">
        <v>3.7965970859286558E-3</v>
      </c>
    </row>
    <row r="51" spans="1:4" x14ac:dyDescent="0.25">
      <c r="A51" s="7">
        <v>44002</v>
      </c>
      <c r="B51" s="11">
        <v>2.3201964100633726E-3</v>
      </c>
      <c r="C51" s="11">
        <v>4.9391292410181512E-3</v>
      </c>
      <c r="D51" s="12">
        <v>3.4233943272691837E-3</v>
      </c>
    </row>
    <row r="52" spans="1:4" x14ac:dyDescent="0.25">
      <c r="A52" s="7" t="s">
        <v>17</v>
      </c>
      <c r="B52" s="11">
        <v>2.8586064789934982E-3</v>
      </c>
      <c r="C52" s="11">
        <v>4.6689162351452066E-3</v>
      </c>
      <c r="D52" s="12">
        <v>3.7393685100627822E-3</v>
      </c>
    </row>
    <row r="53" spans="1:4" x14ac:dyDescent="0.25">
      <c r="A53" s="7">
        <v>43941</v>
      </c>
      <c r="B53" s="11">
        <v>2.2721642398235383E-3</v>
      </c>
      <c r="C53" s="11">
        <v>5.0121202724284159E-3</v>
      </c>
      <c r="D53" s="12">
        <v>2.9110314566850553E-3</v>
      </c>
    </row>
    <row r="54" spans="1:4" x14ac:dyDescent="0.25">
      <c r="A54" s="7">
        <v>43910</v>
      </c>
      <c r="B54" s="11">
        <v>2.5881346985598668E-3</v>
      </c>
      <c r="C54" s="11">
        <v>4.7155313449890662E-3</v>
      </c>
      <c r="D54" s="12">
        <v>3.1054947543607135E-3</v>
      </c>
    </row>
    <row r="55" spans="1:4" x14ac:dyDescent="0.25">
      <c r="A55" s="7">
        <v>43881</v>
      </c>
      <c r="B55" s="11">
        <v>2.8565803236812381E-3</v>
      </c>
      <c r="C55" s="11">
        <v>4.987115945887413E-3</v>
      </c>
      <c r="D55" s="12">
        <v>4.0031079615838235E-3</v>
      </c>
    </row>
    <row r="56" spans="1:4" x14ac:dyDescent="0.25">
      <c r="A56" s="7">
        <v>43850</v>
      </c>
      <c r="B56" s="11">
        <v>2.7891860784755775E-3</v>
      </c>
      <c r="C56" s="11">
        <v>4.601970129111909E-3</v>
      </c>
      <c r="D56" s="12">
        <v>4.2481101718163505E-3</v>
      </c>
    </row>
    <row r="57" spans="1:4" x14ac:dyDescent="0.25">
      <c r="A57" s="7">
        <v>43818</v>
      </c>
      <c r="B57" s="11">
        <v>3.3846505994942111E-3</v>
      </c>
      <c r="C57" s="11">
        <v>4.9123685416749283E-3</v>
      </c>
      <c r="D57" s="12">
        <v>4.6146497669132952E-3</v>
      </c>
    </row>
    <row r="58" spans="1:4" x14ac:dyDescent="0.25">
      <c r="A58" s="7">
        <v>43788</v>
      </c>
      <c r="B58" s="11">
        <v>4.4405372347934751E-3</v>
      </c>
      <c r="C58" s="11">
        <v>5.085945644722081E-3</v>
      </c>
      <c r="D58" s="12">
        <v>4.531266507678447E-3</v>
      </c>
    </row>
    <row r="59" spans="1:4" x14ac:dyDescent="0.25">
      <c r="A59" s="7" t="s">
        <v>16</v>
      </c>
      <c r="B59" s="11">
        <v>4.3502891350843537E-3</v>
      </c>
      <c r="C59" s="11">
        <v>4.9484068990167393E-3</v>
      </c>
      <c r="D59" s="12">
        <v>4.0755508702127689E-3</v>
      </c>
    </row>
    <row r="60" spans="1:4" x14ac:dyDescent="0.25">
      <c r="A60" s="7">
        <v>43727</v>
      </c>
      <c r="B60" s="11">
        <v>5.1075765142755761E-3</v>
      </c>
      <c r="C60" s="11">
        <v>4.4403565327096363E-3</v>
      </c>
      <c r="D60" s="12">
        <v>3.4320544545371244E-3</v>
      </c>
    </row>
    <row r="61" spans="1:4" x14ac:dyDescent="0.25">
      <c r="A61" s="7">
        <v>43696</v>
      </c>
      <c r="B61" s="11">
        <v>5.5252855155286671E-3</v>
      </c>
      <c r="C61" s="11">
        <v>4.1052190345336036E-3</v>
      </c>
      <c r="D61" s="12">
        <v>3.5499526671654603E-3</v>
      </c>
    </row>
    <row r="62" spans="1:4" x14ac:dyDescent="0.25">
      <c r="A62" s="7">
        <v>43665</v>
      </c>
      <c r="B62" s="11">
        <v>5.0157169742311323E-3</v>
      </c>
      <c r="C62" s="11">
        <v>4.0826106110015666E-3</v>
      </c>
      <c r="D62" s="12">
        <v>3.7338936798944548E-3</v>
      </c>
    </row>
    <row r="63" spans="1:4" x14ac:dyDescent="0.25">
      <c r="A63" s="7">
        <v>43635</v>
      </c>
      <c r="B63" s="11">
        <v>4.7876035844697813E-3</v>
      </c>
      <c r="C63" s="11">
        <v>7.8369858525460471E-3</v>
      </c>
      <c r="D63" s="12">
        <v>4.7876035844697813E-3</v>
      </c>
    </row>
    <row r="64" spans="1:4" x14ac:dyDescent="0.25">
      <c r="A64" s="7">
        <v>43604</v>
      </c>
      <c r="B64" s="11">
        <v>5.0037081138493734E-3</v>
      </c>
      <c r="C64" s="11">
        <v>7.9563266869749055E-3</v>
      </c>
      <c r="D64" s="12">
        <v>3.4131430843678118E-3</v>
      </c>
    </row>
    <row r="65" spans="1:4" x14ac:dyDescent="0.25">
      <c r="A65" s="7">
        <v>43574</v>
      </c>
      <c r="B65" s="11">
        <v>5.5621406574720466E-3</v>
      </c>
      <c r="C65" s="11">
        <v>7.599505642404164E-3</v>
      </c>
      <c r="D65" s="12">
        <v>4.1748948095402978E-3</v>
      </c>
    </row>
    <row r="66" spans="1:4" x14ac:dyDescent="0.25">
      <c r="A66" s="7">
        <v>43543</v>
      </c>
      <c r="B66" s="11">
        <v>6.0303644197574205E-3</v>
      </c>
      <c r="C66" s="11">
        <v>4.0610001482136544E-3</v>
      </c>
      <c r="D66" s="12">
        <v>3.9222364328215294E-3</v>
      </c>
    </row>
    <row r="67" spans="1:4" x14ac:dyDescent="0.25">
      <c r="A67" s="7">
        <v>43515</v>
      </c>
      <c r="B67" s="11">
        <v>6.8374469215080561E-3</v>
      </c>
      <c r="C67" s="11">
        <v>4.3630822360955605E-3</v>
      </c>
      <c r="D67" s="12">
        <v>3.9942292416009547E-3</v>
      </c>
    </row>
    <row r="68" spans="1:4" x14ac:dyDescent="0.25">
      <c r="A68" s="7">
        <v>43484</v>
      </c>
      <c r="B68" s="11">
        <v>6.8154387833030119E-3</v>
      </c>
      <c r="C68" s="11">
        <v>4.0633717730513578E-3</v>
      </c>
      <c r="D68" s="12">
        <v>4.3391250872357994E-3</v>
      </c>
    </row>
    <row r="69" spans="1:4" x14ac:dyDescent="0.25">
      <c r="A69" s="7">
        <v>43465</v>
      </c>
      <c r="B69" s="11">
        <v>7.4707741536260202E-3</v>
      </c>
      <c r="C69" s="11">
        <v>4.0112281383470685E-3</v>
      </c>
      <c r="D69" s="12">
        <v>4.6027800071621813E-3</v>
      </c>
    </row>
    <row r="70" spans="1:4" x14ac:dyDescent="0.25">
      <c r="A70" s="7">
        <v>43422</v>
      </c>
      <c r="B70" s="11">
        <v>8.2246092811349043E-3</v>
      </c>
      <c r="C70" s="11">
        <v>2.6210641849093086E-3</v>
      </c>
      <c r="D70" s="12">
        <v>5.2123677820037941E-3</v>
      </c>
    </row>
    <row r="71" spans="1:4" x14ac:dyDescent="0.25">
      <c r="A71" s="7">
        <v>43391</v>
      </c>
      <c r="B71" s="11">
        <v>8.095211957815247E-3</v>
      </c>
      <c r="C71" s="11">
        <v>2.0795416660976452E-3</v>
      </c>
      <c r="D71" s="12">
        <v>4.6498637214706616E-3</v>
      </c>
    </row>
    <row r="72" spans="1:4" x14ac:dyDescent="0.25">
      <c r="A72" s="7">
        <v>43361</v>
      </c>
      <c r="B72" s="11">
        <v>6.9106981724567536E-3</v>
      </c>
      <c r="C72" s="11">
        <v>2.0994351914169419E-3</v>
      </c>
      <c r="D72" s="12">
        <v>4.1874234360823551E-3</v>
      </c>
    </row>
    <row r="73" spans="1:4" x14ac:dyDescent="0.25">
      <c r="A73" s="7">
        <v>43330</v>
      </c>
      <c r="B73" s="11">
        <v>2.4194491616306144E-2</v>
      </c>
      <c r="C73" s="11">
        <v>2.1460018217737248E-3</v>
      </c>
      <c r="D73" s="12">
        <v>3.5635379436618772E-3</v>
      </c>
    </row>
    <row r="74" spans="1:4" x14ac:dyDescent="0.25">
      <c r="A74" s="7">
        <v>43299</v>
      </c>
      <c r="B74" s="11">
        <v>7.5701543725758382E-3</v>
      </c>
      <c r="C74" s="11">
        <v>6.2059930109587937E-3</v>
      </c>
      <c r="D74" s="12">
        <v>4.2890409894395486E-3</v>
      </c>
    </row>
    <row r="75" spans="1:4" x14ac:dyDescent="0.25">
      <c r="A75" s="7">
        <v>43269</v>
      </c>
      <c r="B75" s="11">
        <v>7.266583956012024E-3</v>
      </c>
      <c r="C75" s="11">
        <v>2.1980188910508598E-3</v>
      </c>
      <c r="D75" s="12">
        <v>3.309148318896091E-3</v>
      </c>
    </row>
    <row r="76" spans="1:4" x14ac:dyDescent="0.25">
      <c r="A76" s="7">
        <v>43238</v>
      </c>
      <c r="B76" s="11">
        <v>7.2792150052045012E-3</v>
      </c>
      <c r="C76" s="11">
        <v>2.0229517502466307E-3</v>
      </c>
      <c r="D76" s="12">
        <v>3.7780695716716725E-3</v>
      </c>
    </row>
    <row r="77" spans="1:4" x14ac:dyDescent="0.25">
      <c r="A77" s="7">
        <v>43208</v>
      </c>
      <c r="B77" s="11">
        <v>7.5588508752160461E-3</v>
      </c>
      <c r="C77" s="11">
        <v>2.0476995370216685E-3</v>
      </c>
      <c r="D77" s="12">
        <v>4.2684252798660983E-3</v>
      </c>
    </row>
    <row r="78" spans="1:4" x14ac:dyDescent="0.25">
      <c r="A78" s="7">
        <v>43177</v>
      </c>
      <c r="B78" s="11">
        <v>6.4909589300848856E-3</v>
      </c>
      <c r="C78" s="11">
        <v>2.2038535583179253E-3</v>
      </c>
      <c r="D78" s="12">
        <v>3.6095525590868218E-3</v>
      </c>
    </row>
    <row r="79" spans="1:4" x14ac:dyDescent="0.25">
      <c r="A79" s="7">
        <v>43149</v>
      </c>
      <c r="B79" s="11">
        <v>7.1486445767672945E-3</v>
      </c>
      <c r="C79" s="11">
        <v>2.1183724505017668E-3</v>
      </c>
      <c r="D79" s="12">
        <v>4.1023806580846138E-3</v>
      </c>
    </row>
    <row r="80" spans="1:4" x14ac:dyDescent="0.25">
      <c r="A80" s="7">
        <v>43118</v>
      </c>
      <c r="B80" s="11">
        <v>4.8569075109974403E-3</v>
      </c>
      <c r="C80" s="11">
        <v>2.0601439770988532E-3</v>
      </c>
      <c r="D80" s="12">
        <v>4.2033518834251543E-3</v>
      </c>
    </row>
    <row r="81" spans="1:4" x14ac:dyDescent="0.25">
      <c r="A81" s="7">
        <v>43086</v>
      </c>
      <c r="B81" s="11">
        <v>4.435937858859049E-3</v>
      </c>
      <c r="C81" s="11">
        <v>2.1605844828340025E-3</v>
      </c>
      <c r="D81" s="12">
        <v>5.331290743120067E-3</v>
      </c>
    </row>
    <row r="82" spans="1:4" x14ac:dyDescent="0.25">
      <c r="A82" s="7">
        <v>43056</v>
      </c>
      <c r="B82" s="11">
        <v>5.3622850757568865E-3</v>
      </c>
      <c r="C82" s="11">
        <v>2.4656486289695201E-3</v>
      </c>
      <c r="D82" s="12">
        <v>6.1049542587765671E-3</v>
      </c>
    </row>
    <row r="83" spans="1:4" x14ac:dyDescent="0.25">
      <c r="A83" s="7">
        <v>43024</v>
      </c>
      <c r="B83" s="11">
        <v>5.2378147410008886E-3</v>
      </c>
      <c r="C83" s="11">
        <v>2.2100340028376971E-3</v>
      </c>
      <c r="D83" s="12">
        <v>6.3132426833039197E-3</v>
      </c>
    </row>
    <row r="84" spans="1:4" x14ac:dyDescent="0.25">
      <c r="A84" s="7">
        <v>42995</v>
      </c>
      <c r="B84" s="11">
        <v>5.8450632100847891E-3</v>
      </c>
      <c r="C84" s="11">
        <v>2.0015368740984715E-3</v>
      </c>
      <c r="D84" s="12">
        <v>5.0420330329695017E-3</v>
      </c>
    </row>
    <row r="85" spans="1:4" x14ac:dyDescent="0.25">
      <c r="A85" s="7">
        <v>42964</v>
      </c>
      <c r="B85" s="11">
        <v>5.5744500026117865E-3</v>
      </c>
      <c r="C85" s="11">
        <v>3.2597472214985815E-3</v>
      </c>
      <c r="D85" s="12">
        <v>5.9804606605025745E-3</v>
      </c>
    </row>
    <row r="86" spans="1:4" x14ac:dyDescent="0.25">
      <c r="A86" s="7">
        <v>42947</v>
      </c>
      <c r="B86" s="11">
        <v>4.9746977046066111E-3</v>
      </c>
      <c r="C86" s="11">
        <v>2.7593418343984338E-3</v>
      </c>
      <c r="D86" s="12">
        <v>5.1945462567619663E-3</v>
      </c>
    </row>
    <row r="87" spans="1:4" x14ac:dyDescent="0.25">
      <c r="A87" s="7">
        <v>42903</v>
      </c>
      <c r="B87" s="11">
        <v>5.013887346343786E-3</v>
      </c>
      <c r="C87" s="11">
        <v>2.7005323796529855E-3</v>
      </c>
      <c r="D87" s="12">
        <v>3.8196247812520181E-3</v>
      </c>
    </row>
    <row r="88" spans="1:4" x14ac:dyDescent="0.25">
      <c r="A88" s="7">
        <v>42872</v>
      </c>
      <c r="B88" s="11">
        <v>4.4778946359030269E-3</v>
      </c>
      <c r="C88" s="11">
        <v>2.0720599027039392E-3</v>
      </c>
      <c r="D88" s="12">
        <v>3.8728763062184026E-3</v>
      </c>
    </row>
    <row r="89" spans="1:4" x14ac:dyDescent="0.25">
      <c r="A89" s="7">
        <v>42842</v>
      </c>
      <c r="B89" s="11">
        <v>4.1829858391069803E-3</v>
      </c>
      <c r="C89" s="11">
        <v>2.0387863565979798E-3</v>
      </c>
      <c r="D89" s="12">
        <v>3.8010732852527072E-3</v>
      </c>
    </row>
    <row r="90" spans="1:4" x14ac:dyDescent="0.25">
      <c r="A90" s="7">
        <v>42811</v>
      </c>
      <c r="B90" s="11">
        <v>3.4400201184411005E-3</v>
      </c>
      <c r="C90" s="11">
        <v>5.6001950501487555E-3</v>
      </c>
      <c r="D90" s="12">
        <v>4.1717093041532425E-3</v>
      </c>
    </row>
    <row r="91" spans="1:4" x14ac:dyDescent="0.25">
      <c r="A91" s="7">
        <v>42734</v>
      </c>
      <c r="B91" s="11">
        <v>3.8407286343653951E-3</v>
      </c>
      <c r="C91" s="11">
        <v>2.0403634983067213E-3</v>
      </c>
      <c r="D91" s="12">
        <v>3.1743842273879567E-3</v>
      </c>
    </row>
    <row r="92" spans="1:4" x14ac:dyDescent="0.25">
      <c r="A92" s="7">
        <v>42704</v>
      </c>
      <c r="B92" s="11">
        <v>3.129551963975782E-3</v>
      </c>
      <c r="C92" s="11">
        <v>2.0214884947234745E-3</v>
      </c>
      <c r="D92" s="12">
        <v>4.3011298418857884E-3</v>
      </c>
    </row>
    <row r="93" spans="1:4" x14ac:dyDescent="0.25">
      <c r="A93" s="7">
        <v>42674</v>
      </c>
      <c r="B93" s="11">
        <v>5.063182123493516E-3</v>
      </c>
      <c r="C93" s="11">
        <v>1.9948159917662573E-3</v>
      </c>
      <c r="D93" s="12">
        <v>5.7306523343708549E-3</v>
      </c>
    </row>
    <row r="94" spans="1:4" x14ac:dyDescent="0.25">
      <c r="A94" s="7">
        <v>42643</v>
      </c>
      <c r="B94" s="11">
        <v>4.2485593843422358E-3</v>
      </c>
      <c r="C94" s="11">
        <v>1.9431776489934032E-3</v>
      </c>
      <c r="D94" s="12">
        <v>4.6216301748322596E-3</v>
      </c>
    </row>
    <row r="95" spans="1:4" x14ac:dyDescent="0.25">
      <c r="A95" s="7">
        <v>42613</v>
      </c>
      <c r="B95" s="11">
        <v>4.3519546996983278E-3</v>
      </c>
      <c r="C95" s="11">
        <v>2.0140724641077835E-3</v>
      </c>
      <c r="D95" s="12">
        <v>5.3599867236465235E-3</v>
      </c>
    </row>
    <row r="96" spans="1:4" x14ac:dyDescent="0.25">
      <c r="A96" s="7">
        <v>42580</v>
      </c>
      <c r="B96" s="11">
        <v>3.6525790646254257E-3</v>
      </c>
      <c r="C96" s="11">
        <v>5.3369354253152796E-3</v>
      </c>
      <c r="D96" s="12">
        <v>6.4411337249050283E-3</v>
      </c>
    </row>
    <row r="97" spans="1:4" x14ac:dyDescent="0.25">
      <c r="A97" s="7">
        <v>42551</v>
      </c>
      <c r="B97" s="11">
        <v>3.6238015033857769E-3</v>
      </c>
      <c r="C97" s="11">
        <v>5.0017053386166022E-3</v>
      </c>
      <c r="D97" s="12">
        <v>7.1306228030402234E-3</v>
      </c>
    </row>
    <row r="98" spans="1:4" x14ac:dyDescent="0.25">
      <c r="A98" s="7">
        <v>42521</v>
      </c>
      <c r="B98" s="11">
        <v>3.5328929665547925E-3</v>
      </c>
      <c r="C98" s="11">
        <v>2.5564487666188719E-3</v>
      </c>
      <c r="D98" s="12">
        <v>5.8102170889481972E-3</v>
      </c>
    </row>
    <row r="99" spans="1:4" x14ac:dyDescent="0.25">
      <c r="A99" s="7">
        <v>42489</v>
      </c>
      <c r="B99" s="11">
        <v>3.8603789441221817E-3</v>
      </c>
      <c r="C99" s="11">
        <v>2.6201291395895414E-3</v>
      </c>
      <c r="D99" s="12">
        <v>4.4573120069573823E-3</v>
      </c>
    </row>
    <row r="100" spans="1:4" x14ac:dyDescent="0.25">
      <c r="A100" s="7">
        <v>42460</v>
      </c>
      <c r="B100" s="11">
        <v>3.4705676087369544E-3</v>
      </c>
      <c r="C100" s="11">
        <v>5.0096637016779398E-3</v>
      </c>
      <c r="D100" s="12">
        <v>4.2704246424586602E-3</v>
      </c>
    </row>
    <row r="101" spans="1:4" x14ac:dyDescent="0.25">
      <c r="A101" s="7">
        <v>42429</v>
      </c>
      <c r="B101" s="11">
        <v>3.8012174830424749E-3</v>
      </c>
      <c r="C101" s="11">
        <v>7.2001785978087641E-3</v>
      </c>
      <c r="D101" s="12">
        <v>4.7783904163966398E-3</v>
      </c>
    </row>
    <row r="102" spans="1:4" x14ac:dyDescent="0.25">
      <c r="A102" s="7">
        <v>42398</v>
      </c>
      <c r="B102" s="11">
        <v>3.4904147076887143E-3</v>
      </c>
      <c r="C102" s="11">
        <v>5.8786457811360387E-3</v>
      </c>
      <c r="D102" s="12">
        <v>4.0792079120822861E-3</v>
      </c>
    </row>
    <row r="103" spans="1:4" x14ac:dyDescent="0.25">
      <c r="A103" s="7">
        <v>42369</v>
      </c>
      <c r="B103" s="11">
        <v>3.4083067871611421E-3</v>
      </c>
      <c r="C103" s="11">
        <v>2.4457106820084304E-3</v>
      </c>
      <c r="D103" s="12">
        <v>5.2718282325915477E-3</v>
      </c>
    </row>
    <row r="104" spans="1:4" x14ac:dyDescent="0.25">
      <c r="A104" s="7">
        <v>42338</v>
      </c>
      <c r="B104" s="11">
        <v>3.6309765368603935E-3</v>
      </c>
      <c r="C104" s="11">
        <v>4.7100231838445861E-3</v>
      </c>
      <c r="D104" s="12">
        <v>5.5317915234450732E-3</v>
      </c>
    </row>
    <row r="105" spans="1:4" x14ac:dyDescent="0.25">
      <c r="A105" s="7">
        <v>42307</v>
      </c>
      <c r="B105" s="11">
        <v>3.2304655155981393E-3</v>
      </c>
      <c r="C105" s="11">
        <v>6.840996960758859E-3</v>
      </c>
      <c r="D105" s="12">
        <v>5.8054666743106928E-3</v>
      </c>
    </row>
    <row r="106" spans="1:4" x14ac:dyDescent="0.25">
      <c r="A106" s="7">
        <v>42277</v>
      </c>
      <c r="B106" s="11">
        <v>3.8063001715311255E-3</v>
      </c>
      <c r="C106" s="11">
        <v>4.6923580099675344E-3</v>
      </c>
      <c r="D106" s="12">
        <v>5.9134772981125593E-3</v>
      </c>
    </row>
    <row r="107" spans="1:4" x14ac:dyDescent="0.25">
      <c r="A107" s="7">
        <v>42247</v>
      </c>
      <c r="B107" s="11">
        <v>4.0641229867920299E-3</v>
      </c>
      <c r="C107" s="11">
        <v>4.2855702496984891E-3</v>
      </c>
      <c r="D107" s="12">
        <v>5.2326009111758947E-3</v>
      </c>
    </row>
    <row r="108" spans="1:4" x14ac:dyDescent="0.25">
      <c r="A108" s="7">
        <v>42216</v>
      </c>
      <c r="B108" s="11">
        <v>3.9132444868973677E-3</v>
      </c>
      <c r="C108" s="11">
        <v>6.0313792034462155E-3</v>
      </c>
      <c r="D108" s="12">
        <v>5.5122687239887082E-3</v>
      </c>
    </row>
    <row r="109" spans="1:4" x14ac:dyDescent="0.25">
      <c r="A109" s="7">
        <v>42185</v>
      </c>
      <c r="B109" s="11">
        <v>3.4695497476257818E-3</v>
      </c>
      <c r="C109" s="11">
        <v>2.412843446673018E-3</v>
      </c>
      <c r="D109" s="12">
        <v>3.6174498734007987E-3</v>
      </c>
    </row>
    <row r="110" spans="1:4" x14ac:dyDescent="0.25">
      <c r="A110" s="7">
        <v>42153</v>
      </c>
      <c r="B110" s="11">
        <v>4.0157084944732104E-3</v>
      </c>
      <c r="C110" s="11">
        <v>2.4414985308837383E-3</v>
      </c>
      <c r="D110" s="12">
        <v>3.0167618471479579E-3</v>
      </c>
    </row>
    <row r="111" spans="1:4" x14ac:dyDescent="0.25">
      <c r="A111" s="7">
        <v>42124</v>
      </c>
      <c r="B111" s="11">
        <v>3.5341127998507263E-3</v>
      </c>
      <c r="C111" s="11">
        <v>6.0643502803420001E-3</v>
      </c>
      <c r="D111" s="12">
        <v>3.7053629176891645E-3</v>
      </c>
    </row>
    <row r="112" spans="1:4" x14ac:dyDescent="0.25">
      <c r="A112" s="7">
        <v>42094</v>
      </c>
      <c r="B112" s="11">
        <v>2.5229209646127617E-3</v>
      </c>
      <c r="C112" s="11">
        <v>6.3500486598038978E-3</v>
      </c>
      <c r="D112" s="12">
        <v>2.0796009363788716E-3</v>
      </c>
    </row>
    <row r="113" spans="1:4" x14ac:dyDescent="0.25">
      <c r="A113" s="7">
        <v>42062</v>
      </c>
      <c r="B113" s="11">
        <v>3.1254857002871814E-3</v>
      </c>
      <c r="C113" s="11">
        <v>8.3360324433386038E-3</v>
      </c>
      <c r="D113" s="12">
        <v>2.0948253250447522E-3</v>
      </c>
    </row>
    <row r="114" spans="1:4" x14ac:dyDescent="0.25">
      <c r="A114" s="7">
        <v>42034</v>
      </c>
      <c r="B114" s="11">
        <v>2.6606212879856463E-3</v>
      </c>
      <c r="C114" s="11">
        <v>8.0705331108832205E-3</v>
      </c>
      <c r="D114" s="12">
        <v>3.3300091914337244E-3</v>
      </c>
    </row>
    <row r="115" spans="1:4" x14ac:dyDescent="0.25">
      <c r="A115" s="7">
        <v>42004</v>
      </c>
      <c r="B115" s="11">
        <v>2.7106701650885102E-3</v>
      </c>
      <c r="C115" s="11">
        <v>7.2446862253935148E-3</v>
      </c>
      <c r="D115" s="12">
        <v>3.4488106695106883E-3</v>
      </c>
    </row>
    <row r="116" spans="1:4" x14ac:dyDescent="0.25">
      <c r="A116" s="7">
        <v>41971</v>
      </c>
      <c r="B116" s="11">
        <v>2.4338069681456502E-3</v>
      </c>
      <c r="C116" s="11">
        <v>4.961874727367181E-3</v>
      </c>
      <c r="D116" s="12">
        <v>4.2044972578822518E-3</v>
      </c>
    </row>
    <row r="117" spans="1:4" x14ac:dyDescent="0.25">
      <c r="A117" s="7">
        <v>41943</v>
      </c>
      <c r="B117" s="11">
        <v>2.5437236204329055E-3</v>
      </c>
      <c r="C117" s="11">
        <v>4.0553121220787318E-3</v>
      </c>
      <c r="D117" s="12">
        <v>4.0212306075964738E-3</v>
      </c>
    </row>
    <row r="118" spans="1:4" x14ac:dyDescent="0.25">
      <c r="A118" s="7">
        <v>41912</v>
      </c>
      <c r="B118" s="11">
        <v>2.4635063671807809E-3</v>
      </c>
      <c r="C118" s="11">
        <v>4.0068578194955148E-3</v>
      </c>
      <c r="D118" s="12">
        <v>3.9146615695713535E-3</v>
      </c>
    </row>
    <row r="119" spans="1:4" x14ac:dyDescent="0.25">
      <c r="A119" s="7">
        <v>41880</v>
      </c>
      <c r="B119" s="11">
        <v>1.8714712513720727E-3</v>
      </c>
      <c r="C119" s="11">
        <v>4.5188743633557673E-3</v>
      </c>
      <c r="D119" s="12">
        <v>3.2170177892346151E-3</v>
      </c>
    </row>
    <row r="120" spans="1:4" x14ac:dyDescent="0.25">
      <c r="A120" s="7">
        <v>41851</v>
      </c>
      <c r="B120" s="11">
        <v>2.3400000000000001E-3</v>
      </c>
      <c r="C120" s="11">
        <v>2.2699999999999999E-3</v>
      </c>
      <c r="D120" s="12">
        <v>4.0600000000000002E-3</v>
      </c>
    </row>
    <row r="121" spans="1:4" x14ac:dyDescent="0.25">
      <c r="A121" s="7">
        <v>41820</v>
      </c>
      <c r="B121" s="11">
        <v>1.7899999999999999E-3</v>
      </c>
      <c r="C121" s="11">
        <v>2.2799999999999999E-3</v>
      </c>
      <c r="D121" s="12">
        <v>2.3700000000000001E-3</v>
      </c>
    </row>
    <row r="122" spans="1:4" x14ac:dyDescent="0.25">
      <c r="A122" s="7">
        <v>41788</v>
      </c>
      <c r="B122" s="11">
        <v>1.7899999999999999E-3</v>
      </c>
      <c r="C122" s="11">
        <v>3.7599999999999999E-3</v>
      </c>
      <c r="D122" s="12">
        <v>2.0300000000000001E-3</v>
      </c>
    </row>
    <row r="123" spans="1:4" x14ac:dyDescent="0.25">
      <c r="A123" s="7">
        <v>41758</v>
      </c>
      <c r="B123" s="11">
        <v>3.64E-3</v>
      </c>
      <c r="C123" s="11">
        <v>3.82E-3</v>
      </c>
      <c r="D123" s="12">
        <v>2.0100000000000001E-3</v>
      </c>
    </row>
    <row r="124" spans="1:4" x14ac:dyDescent="0.25">
      <c r="A124" s="7">
        <v>41726</v>
      </c>
      <c r="B124" s="11">
        <v>2.5300000000000001E-3</v>
      </c>
      <c r="C124" s="11">
        <v>2.9499999999999999E-3</v>
      </c>
      <c r="D124" s="12"/>
    </row>
  </sheetData>
  <pageMargins left="0.7" right="0.7" top="0.75" bottom="0.75" header="0.3" footer="0.3"/>
  <pageSetup paperSize="0" orientation="portrait" r:id="rId1"/>
  <headerFooter>
    <oddFooter>&amp;C_x000D_&amp;1#&amp;"Calibri"&amp;12&amp;K000000 Nasdaq - Internal Use: Distribution limited to Nasdaq personnel and authorized third parties subject to confidentiality obligations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XFA111"/>
  <sheetViews>
    <sheetView workbookViewId="0">
      <selection activeCell="C2" sqref="C2"/>
    </sheetView>
  </sheetViews>
  <sheetFormatPr defaultRowHeight="15" x14ac:dyDescent="0.25"/>
  <cols>
    <col min="1" max="1" width="7.140625" bestFit="1" customWidth="1"/>
    <col min="2" max="2" width="12.85546875" bestFit="1" customWidth="1"/>
    <col min="3" max="3" width="16.5703125" bestFit="1" customWidth="1"/>
    <col min="4" max="4" width="8.28515625" customWidth="1"/>
    <col min="5" max="5" width="20.85546875" bestFit="1" customWidth="1"/>
  </cols>
  <sheetData>
    <row r="1" spans="1:4" ht="13.5" customHeight="1" x14ac:dyDescent="0.25">
      <c r="A1" s="8" t="s">
        <v>15</v>
      </c>
      <c r="B1" s="9" t="s">
        <v>3</v>
      </c>
      <c r="C1" s="9" t="s">
        <v>4</v>
      </c>
      <c r="D1" s="9" t="s">
        <v>5</v>
      </c>
    </row>
    <row r="2" spans="1:4" ht="13.5" customHeight="1" x14ac:dyDescent="0.25">
      <c r="A2" s="7">
        <v>46142</v>
      </c>
      <c r="B2" s="11"/>
      <c r="C2" s="11">
        <v>1.086E-2</v>
      </c>
      <c r="D2" s="12"/>
    </row>
    <row r="3" spans="1:4" ht="13.5" customHeight="1" x14ac:dyDescent="0.25">
      <c r="A3" s="7">
        <v>46112</v>
      </c>
      <c r="B3" s="11"/>
      <c r="C3" s="11">
        <v>1.2200000000000001E-2</v>
      </c>
      <c r="D3" s="12"/>
    </row>
    <row r="4" spans="1:4" ht="13.5" customHeight="1" x14ac:dyDescent="0.25">
      <c r="A4" s="7">
        <v>46079</v>
      </c>
      <c r="B4" s="11">
        <v>1.6000000000000001E-3</v>
      </c>
      <c r="C4" s="11">
        <v>1.209E-2</v>
      </c>
      <c r="D4" s="12"/>
    </row>
    <row r="5" spans="1:4" ht="13.5" customHeight="1" x14ac:dyDescent="0.25">
      <c r="A5" s="7">
        <f>DATE(2026,1,30)</f>
        <v>46052</v>
      </c>
      <c r="B5" s="11">
        <v>1.9E-3</v>
      </c>
      <c r="C5" s="11">
        <v>1.0840000000000001E-2</v>
      </c>
      <c r="D5" s="12"/>
    </row>
    <row r="6" spans="1:4" ht="13.5" customHeight="1" x14ac:dyDescent="0.25">
      <c r="A6" s="7">
        <f>DATE(2025,12,30)</f>
        <v>46021</v>
      </c>
      <c r="B6" s="11">
        <v>1.6000000000000001E-3</v>
      </c>
      <c r="C6" s="11">
        <v>1.282E-2</v>
      </c>
      <c r="D6" s="12"/>
    </row>
    <row r="7" spans="1:4" ht="13.5" customHeight="1" x14ac:dyDescent="0.25">
      <c r="A7" s="7">
        <f>DATE(2025,11,28)</f>
        <v>45989</v>
      </c>
      <c r="B7" s="11">
        <v>1.6000000000000001E-3</v>
      </c>
      <c r="C7" s="11">
        <v>1.226E-2</v>
      </c>
      <c r="D7" s="12"/>
    </row>
    <row r="8" spans="1:4" ht="13.5" customHeight="1" x14ac:dyDescent="0.25">
      <c r="A8" s="7">
        <f>DATE(2025,10,31)</f>
        <v>45961</v>
      </c>
      <c r="B8" s="11">
        <v>1.6199999999999999E-3</v>
      </c>
      <c r="C8" s="11">
        <v>1.1900000000000001E-2</v>
      </c>
      <c r="D8" s="12"/>
    </row>
    <row r="9" spans="1:4" ht="13.5" customHeight="1" x14ac:dyDescent="0.25">
      <c r="A9" s="7">
        <v>45930</v>
      </c>
      <c r="B9" s="11">
        <v>1.83E-3</v>
      </c>
      <c r="C9" s="11">
        <v>1.0500000000000001E-2</v>
      </c>
      <c r="D9" s="12"/>
    </row>
    <row r="10" spans="1:4" ht="13.5" customHeight="1" x14ac:dyDescent="0.25">
      <c r="A10" s="7">
        <v>45900</v>
      </c>
      <c r="B10" s="11">
        <v>1.97E-3</v>
      </c>
      <c r="C10" s="11">
        <v>1.0789999999999999E-2</v>
      </c>
      <c r="D10" s="12"/>
    </row>
    <row r="11" spans="1:4" ht="13.5" customHeight="1" x14ac:dyDescent="0.25">
      <c r="A11" s="7">
        <v>45869</v>
      </c>
      <c r="B11" s="11">
        <v>1.7899999999999999E-3</v>
      </c>
      <c r="C11" s="11">
        <v>9.1999999999999998E-3</v>
      </c>
      <c r="D11" s="12"/>
    </row>
    <row r="12" spans="1:4" ht="13.5" customHeight="1" x14ac:dyDescent="0.25">
      <c r="A12" s="7">
        <v>45838</v>
      </c>
      <c r="B12" s="11">
        <v>1.6000000000000001E-3</v>
      </c>
      <c r="C12" s="11">
        <v>8.3099999999999997E-3</v>
      </c>
      <c r="D12" s="12"/>
    </row>
    <row r="13" spans="1:4" ht="13.5" customHeight="1" x14ac:dyDescent="0.25">
      <c r="A13" s="7">
        <v>45802</v>
      </c>
      <c r="B13" s="11">
        <v>1.6000000000000001E-3</v>
      </c>
      <c r="C13" s="11">
        <v>9.0500000000000008E-3</v>
      </c>
      <c r="D13" s="12"/>
    </row>
    <row r="14" spans="1:4" ht="13.5" customHeight="1" x14ac:dyDescent="0.25">
      <c r="A14" s="7">
        <v>45772</v>
      </c>
      <c r="B14" s="11">
        <v>1.6000000000000001E-3</v>
      </c>
      <c r="C14" s="11">
        <v>1.081E-2</v>
      </c>
      <c r="D14" s="12"/>
    </row>
    <row r="15" spans="1:4" ht="13.5" customHeight="1" x14ac:dyDescent="0.25">
      <c r="A15" s="7">
        <f>DATE(2025,3,31)</f>
        <v>45747</v>
      </c>
      <c r="B15" s="11">
        <v>1.6000000000000001E-3</v>
      </c>
      <c r="C15" s="11">
        <v>1.523E-2</v>
      </c>
      <c r="D15" s="12"/>
    </row>
    <row r="16" spans="1:4" ht="13.5" customHeight="1" x14ac:dyDescent="0.25">
      <c r="A16" s="7">
        <f>DATE(2025,2,28)</f>
        <v>45716</v>
      </c>
      <c r="B16" s="11">
        <v>1.6000000000000001E-3</v>
      </c>
      <c r="C16" s="11">
        <v>1.6840000000000001E-2</v>
      </c>
      <c r="D16" s="12"/>
    </row>
    <row r="17" spans="1:1021 1025:2045 2049:3069 3073:4093 4097:5117 5121:6141 6145:7165 7169:8189 8193:9213 9217:10237 10241:11261 11265:12285 12289:13309 13313:14333 14337:15357 15361:16381" ht="13.5" customHeight="1" x14ac:dyDescent="0.25">
      <c r="A17" s="7">
        <f>DATE(2025,1,31)</f>
        <v>45688</v>
      </c>
      <c r="B17" s="11">
        <v>1.6000000000000001E-3</v>
      </c>
      <c r="C17" s="11">
        <v>1.9279999999999999E-2</v>
      </c>
      <c r="D17" s="12"/>
    </row>
    <row r="18" spans="1:1021 1025:2045 2049:3069 3073:4093 4097:5117 5121:6141 6145:7165 7169:8189 8193:9213 9217:10237 10241:11261 11265:12285 12289:13309 13313:14333 14337:15357 15361:16381" ht="13.5" customHeight="1" x14ac:dyDescent="0.25">
      <c r="A18" s="7">
        <f>DATE(2024,12,30)</f>
        <v>45656</v>
      </c>
      <c r="B18" s="11">
        <v>1.6000000000000001E-3</v>
      </c>
      <c r="C18" s="11">
        <v>1.495E-2</v>
      </c>
      <c r="D18" s="12">
        <v>1.6000000000000001E-3</v>
      </c>
    </row>
    <row r="19" spans="1:1021 1025:2045 2049:3069 3073:4093 4097:5117 5121:6141 6145:7165 7169:8189 8193:9213 9217:10237 10241:11261 11265:12285 12289:13309 13313:14333 14337:15357 15361:16381" ht="13.5" customHeight="1" x14ac:dyDescent="0.25">
      <c r="A19" s="7">
        <f>DATE(2024,11,29)</f>
        <v>45625</v>
      </c>
      <c r="B19" s="11">
        <v>1.6000000000000001E-3</v>
      </c>
      <c r="C19" s="11">
        <v>1.506E-2</v>
      </c>
      <c r="D19" s="12">
        <v>1.6000000000000001E-3</v>
      </c>
    </row>
    <row r="20" spans="1:1021 1025:2045 2049:3069 3073:4093 4097:5117 5121:6141 6145:7165 7169:8189 8193:9213 9217:10237 10241:11261 11265:12285 12289:13309 13313:14333 14337:15357 15361:16381" ht="13.5" customHeight="1" x14ac:dyDescent="0.25">
      <c r="A20" s="7">
        <f>DATE(2024,10,31)</f>
        <v>45596</v>
      </c>
      <c r="B20" s="11">
        <v>1.6000000000000001E-3</v>
      </c>
      <c r="C20" s="11">
        <v>1.6E-2</v>
      </c>
      <c r="D20" s="12">
        <v>1.65E-3</v>
      </c>
    </row>
    <row r="21" spans="1:1021 1025:2045 2049:3069 3073:4093 4097:5117 5121:6141 6145:7165 7169:8189 8193:9213 9217:10237 10241:11261 11265:12285 12289:13309 13313:14333 14337:15357 15361:16381" ht="13.5" customHeight="1" x14ac:dyDescent="0.25">
      <c r="A21" s="7">
        <v>45559</v>
      </c>
      <c r="B21" s="11">
        <v>1.6000000000000001E-3</v>
      </c>
      <c r="C21" s="11">
        <v>1.6250000000000001E-2</v>
      </c>
      <c r="D21" s="12">
        <v>2.0699999999999998E-3</v>
      </c>
    </row>
    <row r="22" spans="1:1021 1025:2045 2049:3069 3073:4093 4097:5117 5121:6141 6145:7165 7169:8189 8193:9213 9217:10237 10241:11261 11265:12285 12289:13309 13313:14333 14337:15357 15361:16381" ht="13.5" customHeight="1" x14ac:dyDescent="0.25">
      <c r="A22" s="7">
        <f>DATE(2024,8,30)</f>
        <v>45534</v>
      </c>
      <c r="B22" s="11">
        <v>1.6000000000000001E-3</v>
      </c>
      <c r="C22" s="11">
        <v>1.29176124151637E-2</v>
      </c>
      <c r="D22" s="12">
        <v>1.8940999999999999E-3</v>
      </c>
    </row>
    <row r="23" spans="1:1021 1025:2045 2049:3069 3073:4093 4097:5117 5121:6141 6145:7165 7169:8189 8193:9213 9217:10237 10241:11261 11265:12285 12289:13309 13313:14333 14337:15357 15361:16381" ht="13.5" customHeight="1" x14ac:dyDescent="0.25">
      <c r="A23" s="7">
        <f>DATE(2024,7,31)</f>
        <v>45504</v>
      </c>
      <c r="B23" s="11">
        <v>1.6000000000000001E-3</v>
      </c>
      <c r="C23" s="11">
        <v>1.3235315267949899E-2</v>
      </c>
      <c r="D23" s="12">
        <v>2.5381000000000002E-3</v>
      </c>
    </row>
    <row r="24" spans="1:1021 1025:2045 2049:3069 3073:4093 4097:5117 5121:6141 6145:7165 7169:8189 8193:9213 9217:10237 10241:11261 11265:12285 12289:13309 13313:14333 14337:15357 15361:16381" ht="13.5" customHeight="1" x14ac:dyDescent="0.25">
      <c r="A24" s="7">
        <f>DATE(2024,6,27)</f>
        <v>45470</v>
      </c>
      <c r="B24" s="11">
        <v>1.6000000000000001E-3</v>
      </c>
      <c r="C24" s="11">
        <v>1.2639313436582899E-2</v>
      </c>
      <c r="D24" s="12">
        <v>2.3965599999999998E-3</v>
      </c>
    </row>
    <row r="25" spans="1:1021 1025:2045 2049:3069 3073:4093 4097:5117 5121:6141 6145:7165 7169:8189 8193:9213 9217:10237 10241:11261 11265:12285 12289:13309 13313:14333 14337:15357 15361:16381" ht="13.5" customHeight="1" x14ac:dyDescent="0.25">
      <c r="A25" s="7">
        <f>DATE(2024,5,31)</f>
        <v>45443</v>
      </c>
      <c r="B25" s="11">
        <v>1.6261797509387599E-3</v>
      </c>
      <c r="C25" s="11">
        <v>1.27271943631756E-2</v>
      </c>
      <c r="D25" s="12">
        <v>2.9540399999999998E-3</v>
      </c>
    </row>
    <row r="26" spans="1:1021 1025:2045 2049:3069 3073:4093 4097:5117 5121:6141 6145:7165 7169:8189 8193:9213 9217:10237 10241:11261 11265:12285 12289:13309 13313:14333 14337:15357 15361:16381" ht="13.5" customHeight="1" x14ac:dyDescent="0.25">
      <c r="A26" s="7">
        <f>DATE(2024,4,30)</f>
        <v>45412</v>
      </c>
      <c r="B26" s="11">
        <v>1.6000000000000001E-3</v>
      </c>
      <c r="C26" s="11">
        <v>1.81794903361122E-2</v>
      </c>
      <c r="D26" s="12">
        <v>2.9357930022140301E-3</v>
      </c>
    </row>
    <row r="27" spans="1:1021 1025:2045 2049:3069 3073:4093 4097:5117 5121:6141 6145:7165 7169:8189 8193:9213 9217:10237 10241:11261 11265:12285 12289:13309 13313:14333 14337:15357 15361:16381" ht="13.5" customHeight="1" x14ac:dyDescent="0.25">
      <c r="A27" s="7">
        <f>DATE(2024,3,28)</f>
        <v>45379</v>
      </c>
      <c r="B27" s="11">
        <v>1.6000000000000001E-3</v>
      </c>
      <c r="C27" s="11">
        <v>2.00825492838148E-2</v>
      </c>
      <c r="D27" s="12">
        <v>3.3564827586206802E-3</v>
      </c>
    </row>
    <row r="28" spans="1:1021 1025:2045 2049:3069 3073:4093 4097:5117 5121:6141 6145:7165 7169:8189 8193:9213 9217:10237 10241:11261 11265:12285 12289:13309 13313:14333 14337:15357 15361:16381" s="25" customFormat="1" ht="13.5" customHeight="1" x14ac:dyDescent="0.25">
      <c r="A28" s="7">
        <f>DATE(2024,2,29)</f>
        <v>45351</v>
      </c>
      <c r="B28" s="11">
        <v>1.6000000000000001E-3</v>
      </c>
      <c r="C28" s="11">
        <v>2.16995874908836E-2</v>
      </c>
      <c r="D28" s="12">
        <v>3.8441724137930999E-3</v>
      </c>
      <c r="E28" s="24"/>
      <c r="I28" s="24"/>
      <c r="M28" s="24"/>
      <c r="Q28" s="24"/>
      <c r="U28" s="24"/>
      <c r="Y28" s="24"/>
      <c r="AC28" s="24"/>
      <c r="AG28" s="24"/>
      <c r="AK28" s="24"/>
      <c r="AO28" s="24"/>
      <c r="AS28" s="24"/>
      <c r="AW28" s="24"/>
      <c r="BA28" s="24"/>
      <c r="BE28" s="24"/>
      <c r="BI28" s="24"/>
      <c r="BM28" s="24"/>
      <c r="BQ28" s="24"/>
      <c r="BU28" s="24"/>
      <c r="BY28" s="24"/>
      <c r="CC28" s="24"/>
      <c r="CG28" s="24"/>
      <c r="CK28" s="24"/>
      <c r="CO28" s="24"/>
      <c r="CS28" s="24"/>
      <c r="CW28" s="24"/>
      <c r="DA28" s="24"/>
      <c r="DE28" s="24"/>
      <c r="DI28" s="24"/>
      <c r="DM28" s="24"/>
      <c r="DQ28" s="24"/>
      <c r="DU28" s="24"/>
      <c r="DY28" s="24"/>
      <c r="EC28" s="24"/>
      <c r="EG28" s="24"/>
      <c r="EK28" s="24"/>
      <c r="EO28" s="24"/>
      <c r="ES28" s="24"/>
      <c r="EW28" s="24"/>
      <c r="FA28" s="24"/>
      <c r="FE28" s="24"/>
      <c r="FI28" s="24"/>
      <c r="FM28" s="24"/>
      <c r="FQ28" s="24"/>
      <c r="FU28" s="24"/>
      <c r="FY28" s="24"/>
      <c r="GC28" s="24"/>
      <c r="GG28" s="24"/>
      <c r="GK28" s="24"/>
      <c r="GO28" s="24"/>
      <c r="GS28" s="24"/>
      <c r="GW28" s="24"/>
      <c r="HA28" s="24"/>
      <c r="HE28" s="24"/>
      <c r="HI28" s="24"/>
      <c r="HM28" s="24"/>
      <c r="HQ28" s="24"/>
      <c r="HU28" s="24"/>
      <c r="HY28" s="24"/>
      <c r="IC28" s="24"/>
      <c r="IG28" s="24"/>
      <c r="IK28" s="24"/>
      <c r="IO28" s="24"/>
      <c r="IS28" s="24"/>
      <c r="IW28" s="24"/>
      <c r="JA28" s="24"/>
      <c r="JE28" s="24"/>
      <c r="JI28" s="24"/>
      <c r="JM28" s="24"/>
      <c r="JQ28" s="24"/>
      <c r="JU28" s="24"/>
      <c r="JY28" s="24"/>
      <c r="KC28" s="24"/>
      <c r="KG28" s="24"/>
      <c r="KK28" s="24"/>
      <c r="KO28" s="24"/>
      <c r="KS28" s="24"/>
      <c r="KW28" s="24"/>
      <c r="LA28" s="24"/>
      <c r="LE28" s="24"/>
      <c r="LI28" s="24"/>
      <c r="LM28" s="24"/>
      <c r="LQ28" s="24"/>
      <c r="LU28" s="24"/>
      <c r="LY28" s="24"/>
      <c r="MC28" s="24"/>
      <c r="MG28" s="24"/>
      <c r="MK28" s="24"/>
      <c r="MO28" s="24"/>
      <c r="MS28" s="24"/>
      <c r="MW28" s="24"/>
      <c r="NA28" s="24"/>
      <c r="NE28" s="24"/>
      <c r="NI28" s="24"/>
      <c r="NM28" s="24"/>
      <c r="NQ28" s="24"/>
      <c r="NU28" s="24"/>
      <c r="NY28" s="24"/>
      <c r="OC28" s="24"/>
      <c r="OG28" s="24"/>
      <c r="OK28" s="24"/>
      <c r="OO28" s="24"/>
      <c r="OS28" s="24"/>
      <c r="OW28" s="24"/>
      <c r="PA28" s="24"/>
      <c r="PE28" s="24"/>
      <c r="PI28" s="24"/>
      <c r="PM28" s="24"/>
      <c r="PQ28" s="24"/>
      <c r="PU28" s="24"/>
      <c r="PY28" s="24"/>
      <c r="QC28" s="24"/>
      <c r="QG28" s="24"/>
      <c r="QK28" s="24"/>
      <c r="QO28" s="24"/>
      <c r="QS28" s="24"/>
      <c r="QW28" s="24"/>
      <c r="RA28" s="24"/>
      <c r="RE28" s="24"/>
      <c r="RI28" s="24"/>
      <c r="RM28" s="24"/>
      <c r="RQ28" s="24"/>
      <c r="RU28" s="24"/>
      <c r="RY28" s="24"/>
      <c r="SC28" s="24"/>
      <c r="SG28" s="24"/>
      <c r="SK28" s="24"/>
      <c r="SO28" s="24"/>
      <c r="SS28" s="24"/>
      <c r="SW28" s="24"/>
      <c r="TA28" s="24"/>
      <c r="TE28" s="24"/>
      <c r="TI28" s="24"/>
      <c r="TM28" s="24"/>
      <c r="TQ28" s="24"/>
      <c r="TU28" s="24"/>
      <c r="TY28" s="24"/>
      <c r="UC28" s="24"/>
      <c r="UG28" s="24"/>
      <c r="UK28" s="24"/>
      <c r="UO28" s="24"/>
      <c r="US28" s="24"/>
      <c r="UW28" s="24"/>
      <c r="VA28" s="24"/>
      <c r="VE28" s="24"/>
      <c r="VI28" s="24"/>
      <c r="VM28" s="24"/>
      <c r="VQ28" s="24"/>
      <c r="VU28" s="24"/>
      <c r="VY28" s="24"/>
      <c r="WC28" s="24"/>
      <c r="WG28" s="24"/>
      <c r="WK28" s="24"/>
      <c r="WO28" s="24"/>
      <c r="WS28" s="24"/>
      <c r="WW28" s="24"/>
      <c r="XA28" s="24"/>
      <c r="XE28" s="24"/>
      <c r="XI28" s="24"/>
      <c r="XM28" s="24"/>
      <c r="XQ28" s="24"/>
      <c r="XU28" s="24"/>
      <c r="XY28" s="24"/>
      <c r="YC28" s="24"/>
      <c r="YG28" s="24"/>
      <c r="YK28" s="24"/>
      <c r="YO28" s="24"/>
      <c r="YS28" s="24"/>
      <c r="YW28" s="24"/>
      <c r="ZA28" s="24"/>
      <c r="ZE28" s="24"/>
      <c r="ZI28" s="24"/>
      <c r="ZM28" s="24"/>
      <c r="ZQ28" s="24"/>
      <c r="ZU28" s="24"/>
      <c r="ZY28" s="24"/>
      <c r="AAC28" s="24"/>
      <c r="AAG28" s="24"/>
      <c r="AAK28" s="24"/>
      <c r="AAO28" s="24"/>
      <c r="AAS28" s="24"/>
      <c r="AAW28" s="24"/>
      <c r="ABA28" s="24"/>
      <c r="ABE28" s="24"/>
      <c r="ABI28" s="24"/>
      <c r="ABM28" s="24"/>
      <c r="ABQ28" s="24"/>
      <c r="ABU28" s="24"/>
      <c r="ABY28" s="24"/>
      <c r="ACC28" s="24"/>
      <c r="ACG28" s="24"/>
      <c r="ACK28" s="24"/>
      <c r="ACO28" s="24"/>
      <c r="ACS28" s="24"/>
      <c r="ACW28" s="24"/>
      <c r="ADA28" s="24"/>
      <c r="ADE28" s="24"/>
      <c r="ADI28" s="24"/>
      <c r="ADM28" s="24"/>
      <c r="ADQ28" s="24"/>
      <c r="ADU28" s="24"/>
      <c r="ADY28" s="24"/>
      <c r="AEC28" s="24"/>
      <c r="AEG28" s="24"/>
      <c r="AEK28" s="24"/>
      <c r="AEO28" s="24"/>
      <c r="AES28" s="24"/>
      <c r="AEW28" s="24"/>
      <c r="AFA28" s="24"/>
      <c r="AFE28" s="24"/>
      <c r="AFI28" s="24"/>
      <c r="AFM28" s="24"/>
      <c r="AFQ28" s="24"/>
      <c r="AFU28" s="24"/>
      <c r="AFY28" s="24"/>
      <c r="AGC28" s="24"/>
      <c r="AGG28" s="24"/>
      <c r="AGK28" s="24"/>
      <c r="AGO28" s="24"/>
      <c r="AGS28" s="24"/>
      <c r="AGW28" s="24"/>
      <c r="AHA28" s="24"/>
      <c r="AHE28" s="24"/>
      <c r="AHI28" s="24"/>
      <c r="AHM28" s="24"/>
      <c r="AHQ28" s="24"/>
      <c r="AHU28" s="24"/>
      <c r="AHY28" s="24"/>
      <c r="AIC28" s="24"/>
      <c r="AIG28" s="24"/>
      <c r="AIK28" s="24"/>
      <c r="AIO28" s="24"/>
      <c r="AIS28" s="24"/>
      <c r="AIW28" s="24"/>
      <c r="AJA28" s="24"/>
      <c r="AJE28" s="24"/>
      <c r="AJI28" s="24"/>
      <c r="AJM28" s="24"/>
      <c r="AJQ28" s="24"/>
      <c r="AJU28" s="24"/>
      <c r="AJY28" s="24"/>
      <c r="AKC28" s="24"/>
      <c r="AKG28" s="24"/>
      <c r="AKK28" s="24"/>
      <c r="AKO28" s="24"/>
      <c r="AKS28" s="24"/>
      <c r="AKW28" s="24"/>
      <c r="ALA28" s="24"/>
      <c r="ALE28" s="24"/>
      <c r="ALI28" s="24"/>
      <c r="ALM28" s="24"/>
      <c r="ALQ28" s="24"/>
      <c r="ALU28" s="24"/>
      <c r="ALY28" s="24"/>
      <c r="AMC28" s="24"/>
      <c r="AMG28" s="24"/>
      <c r="AMK28" s="24"/>
      <c r="AMO28" s="24"/>
      <c r="AMS28" s="24"/>
      <c r="AMW28" s="24"/>
      <c r="ANA28" s="24"/>
      <c r="ANE28" s="24"/>
      <c r="ANI28" s="24"/>
      <c r="ANM28" s="24"/>
      <c r="ANQ28" s="24"/>
      <c r="ANU28" s="24"/>
      <c r="ANY28" s="24"/>
      <c r="AOC28" s="24"/>
      <c r="AOG28" s="24"/>
      <c r="AOK28" s="24"/>
      <c r="AOO28" s="24"/>
      <c r="AOS28" s="24"/>
      <c r="AOW28" s="24"/>
      <c r="APA28" s="24"/>
      <c r="APE28" s="24"/>
      <c r="API28" s="24"/>
      <c r="APM28" s="24"/>
      <c r="APQ28" s="24"/>
      <c r="APU28" s="24"/>
      <c r="APY28" s="24"/>
      <c r="AQC28" s="24"/>
      <c r="AQG28" s="24"/>
      <c r="AQK28" s="24"/>
      <c r="AQO28" s="24"/>
      <c r="AQS28" s="24"/>
      <c r="AQW28" s="24"/>
      <c r="ARA28" s="24"/>
      <c r="ARE28" s="24"/>
      <c r="ARI28" s="24"/>
      <c r="ARM28" s="24"/>
      <c r="ARQ28" s="24"/>
      <c r="ARU28" s="24"/>
      <c r="ARY28" s="24"/>
      <c r="ASC28" s="24"/>
      <c r="ASG28" s="24"/>
      <c r="ASK28" s="24"/>
      <c r="ASO28" s="24"/>
      <c r="ASS28" s="24"/>
      <c r="ASW28" s="24"/>
      <c r="ATA28" s="24"/>
      <c r="ATE28" s="24"/>
      <c r="ATI28" s="24"/>
      <c r="ATM28" s="24"/>
      <c r="ATQ28" s="24"/>
      <c r="ATU28" s="24"/>
      <c r="ATY28" s="24"/>
      <c r="AUC28" s="24"/>
      <c r="AUG28" s="24"/>
      <c r="AUK28" s="24"/>
      <c r="AUO28" s="24"/>
      <c r="AUS28" s="24"/>
      <c r="AUW28" s="24"/>
      <c r="AVA28" s="24"/>
      <c r="AVE28" s="24"/>
      <c r="AVI28" s="24"/>
      <c r="AVM28" s="24"/>
      <c r="AVQ28" s="24"/>
      <c r="AVU28" s="24"/>
      <c r="AVY28" s="24"/>
      <c r="AWC28" s="24"/>
      <c r="AWG28" s="24"/>
      <c r="AWK28" s="24"/>
      <c r="AWO28" s="24"/>
      <c r="AWS28" s="24"/>
      <c r="AWW28" s="24"/>
      <c r="AXA28" s="24"/>
      <c r="AXE28" s="24"/>
      <c r="AXI28" s="24"/>
      <c r="AXM28" s="24"/>
      <c r="AXQ28" s="24"/>
      <c r="AXU28" s="24"/>
      <c r="AXY28" s="24"/>
      <c r="AYC28" s="24"/>
      <c r="AYG28" s="24"/>
      <c r="AYK28" s="24"/>
      <c r="AYO28" s="24"/>
      <c r="AYS28" s="24"/>
      <c r="AYW28" s="24"/>
      <c r="AZA28" s="24"/>
      <c r="AZE28" s="24"/>
      <c r="AZI28" s="24"/>
      <c r="AZM28" s="24"/>
      <c r="AZQ28" s="24"/>
      <c r="AZU28" s="24"/>
      <c r="AZY28" s="24"/>
      <c r="BAC28" s="24"/>
      <c r="BAG28" s="24"/>
      <c r="BAK28" s="24"/>
      <c r="BAO28" s="24"/>
      <c r="BAS28" s="24"/>
      <c r="BAW28" s="24"/>
      <c r="BBA28" s="24"/>
      <c r="BBE28" s="24"/>
      <c r="BBI28" s="24"/>
      <c r="BBM28" s="24"/>
      <c r="BBQ28" s="24"/>
      <c r="BBU28" s="24"/>
      <c r="BBY28" s="24"/>
      <c r="BCC28" s="24"/>
      <c r="BCG28" s="24"/>
      <c r="BCK28" s="24"/>
      <c r="BCO28" s="24"/>
      <c r="BCS28" s="24"/>
      <c r="BCW28" s="24"/>
      <c r="BDA28" s="24"/>
      <c r="BDE28" s="24"/>
      <c r="BDI28" s="24"/>
      <c r="BDM28" s="24"/>
      <c r="BDQ28" s="24"/>
      <c r="BDU28" s="24"/>
      <c r="BDY28" s="24"/>
      <c r="BEC28" s="24"/>
      <c r="BEG28" s="24"/>
      <c r="BEK28" s="24"/>
      <c r="BEO28" s="24"/>
      <c r="BES28" s="24"/>
      <c r="BEW28" s="24"/>
      <c r="BFA28" s="24"/>
      <c r="BFE28" s="24"/>
      <c r="BFI28" s="24"/>
      <c r="BFM28" s="24"/>
      <c r="BFQ28" s="24"/>
      <c r="BFU28" s="24"/>
      <c r="BFY28" s="24"/>
      <c r="BGC28" s="24"/>
      <c r="BGG28" s="24"/>
      <c r="BGK28" s="24"/>
      <c r="BGO28" s="24"/>
      <c r="BGS28" s="24"/>
      <c r="BGW28" s="24"/>
      <c r="BHA28" s="24"/>
      <c r="BHE28" s="24"/>
      <c r="BHI28" s="24"/>
      <c r="BHM28" s="24"/>
      <c r="BHQ28" s="24"/>
      <c r="BHU28" s="24"/>
      <c r="BHY28" s="24"/>
      <c r="BIC28" s="24"/>
      <c r="BIG28" s="24"/>
      <c r="BIK28" s="24"/>
      <c r="BIO28" s="24"/>
      <c r="BIS28" s="24"/>
      <c r="BIW28" s="24"/>
      <c r="BJA28" s="24"/>
      <c r="BJE28" s="24"/>
      <c r="BJI28" s="24"/>
      <c r="BJM28" s="24"/>
      <c r="BJQ28" s="24"/>
      <c r="BJU28" s="24"/>
      <c r="BJY28" s="24"/>
      <c r="BKC28" s="24"/>
      <c r="BKG28" s="24"/>
      <c r="BKK28" s="24"/>
      <c r="BKO28" s="24"/>
      <c r="BKS28" s="24"/>
      <c r="BKW28" s="24"/>
      <c r="BLA28" s="24"/>
      <c r="BLE28" s="24"/>
      <c r="BLI28" s="24"/>
      <c r="BLM28" s="24"/>
      <c r="BLQ28" s="24"/>
      <c r="BLU28" s="24"/>
      <c r="BLY28" s="24"/>
      <c r="BMC28" s="24"/>
      <c r="BMG28" s="24"/>
      <c r="BMK28" s="24"/>
      <c r="BMO28" s="24"/>
      <c r="BMS28" s="24"/>
      <c r="BMW28" s="24"/>
      <c r="BNA28" s="24"/>
      <c r="BNE28" s="24"/>
      <c r="BNI28" s="24"/>
      <c r="BNM28" s="24"/>
      <c r="BNQ28" s="24"/>
      <c r="BNU28" s="24"/>
      <c r="BNY28" s="24"/>
      <c r="BOC28" s="24"/>
      <c r="BOG28" s="24"/>
      <c r="BOK28" s="24"/>
      <c r="BOO28" s="24"/>
      <c r="BOS28" s="24"/>
      <c r="BOW28" s="24"/>
      <c r="BPA28" s="24"/>
      <c r="BPE28" s="24"/>
      <c r="BPI28" s="24"/>
      <c r="BPM28" s="24"/>
      <c r="BPQ28" s="24"/>
      <c r="BPU28" s="24"/>
      <c r="BPY28" s="24"/>
      <c r="BQC28" s="24"/>
      <c r="BQG28" s="24"/>
      <c r="BQK28" s="24"/>
      <c r="BQO28" s="24"/>
      <c r="BQS28" s="24"/>
      <c r="BQW28" s="24"/>
      <c r="BRA28" s="24"/>
      <c r="BRE28" s="24"/>
      <c r="BRI28" s="24"/>
      <c r="BRM28" s="24"/>
      <c r="BRQ28" s="24"/>
      <c r="BRU28" s="24"/>
      <c r="BRY28" s="24"/>
      <c r="BSC28" s="24"/>
      <c r="BSG28" s="24"/>
      <c r="BSK28" s="24"/>
      <c r="BSO28" s="24"/>
      <c r="BSS28" s="24"/>
      <c r="BSW28" s="24"/>
      <c r="BTA28" s="24"/>
      <c r="BTE28" s="24"/>
      <c r="BTI28" s="24"/>
      <c r="BTM28" s="24"/>
      <c r="BTQ28" s="24"/>
      <c r="BTU28" s="24"/>
      <c r="BTY28" s="24"/>
      <c r="BUC28" s="24"/>
      <c r="BUG28" s="24"/>
      <c r="BUK28" s="24"/>
      <c r="BUO28" s="24"/>
      <c r="BUS28" s="24"/>
      <c r="BUW28" s="24"/>
      <c r="BVA28" s="24"/>
      <c r="BVE28" s="24"/>
      <c r="BVI28" s="24"/>
      <c r="BVM28" s="24"/>
      <c r="BVQ28" s="24"/>
      <c r="BVU28" s="24"/>
      <c r="BVY28" s="24"/>
      <c r="BWC28" s="24"/>
      <c r="BWG28" s="24"/>
      <c r="BWK28" s="24"/>
      <c r="BWO28" s="24"/>
      <c r="BWS28" s="24"/>
      <c r="BWW28" s="24"/>
      <c r="BXA28" s="24"/>
      <c r="BXE28" s="24"/>
      <c r="BXI28" s="24"/>
      <c r="BXM28" s="24"/>
      <c r="BXQ28" s="24"/>
      <c r="BXU28" s="24"/>
      <c r="BXY28" s="24"/>
      <c r="BYC28" s="24"/>
      <c r="BYG28" s="24"/>
      <c r="BYK28" s="24"/>
      <c r="BYO28" s="24"/>
      <c r="BYS28" s="24"/>
      <c r="BYW28" s="24"/>
      <c r="BZA28" s="24"/>
      <c r="BZE28" s="24"/>
      <c r="BZI28" s="24"/>
      <c r="BZM28" s="24"/>
      <c r="BZQ28" s="24"/>
      <c r="BZU28" s="24"/>
      <c r="BZY28" s="24"/>
      <c r="CAC28" s="24"/>
      <c r="CAG28" s="24"/>
      <c r="CAK28" s="24"/>
      <c r="CAO28" s="24"/>
      <c r="CAS28" s="24"/>
      <c r="CAW28" s="24"/>
      <c r="CBA28" s="24"/>
      <c r="CBE28" s="24"/>
      <c r="CBI28" s="24"/>
      <c r="CBM28" s="24"/>
      <c r="CBQ28" s="24"/>
      <c r="CBU28" s="24"/>
      <c r="CBY28" s="24"/>
      <c r="CCC28" s="24"/>
      <c r="CCG28" s="24"/>
      <c r="CCK28" s="24"/>
      <c r="CCO28" s="24"/>
      <c r="CCS28" s="24"/>
      <c r="CCW28" s="24"/>
      <c r="CDA28" s="24"/>
      <c r="CDE28" s="24"/>
      <c r="CDI28" s="24"/>
      <c r="CDM28" s="24"/>
      <c r="CDQ28" s="24"/>
      <c r="CDU28" s="24"/>
      <c r="CDY28" s="24"/>
      <c r="CEC28" s="24"/>
      <c r="CEG28" s="24"/>
      <c r="CEK28" s="24"/>
      <c r="CEO28" s="24"/>
      <c r="CES28" s="24"/>
      <c r="CEW28" s="24"/>
      <c r="CFA28" s="24"/>
      <c r="CFE28" s="24"/>
      <c r="CFI28" s="24"/>
      <c r="CFM28" s="24"/>
      <c r="CFQ28" s="24"/>
      <c r="CFU28" s="24"/>
      <c r="CFY28" s="24"/>
      <c r="CGC28" s="24"/>
      <c r="CGG28" s="24"/>
      <c r="CGK28" s="24"/>
      <c r="CGO28" s="24"/>
      <c r="CGS28" s="24"/>
      <c r="CGW28" s="24"/>
      <c r="CHA28" s="24"/>
      <c r="CHE28" s="24"/>
      <c r="CHI28" s="24"/>
      <c r="CHM28" s="24"/>
      <c r="CHQ28" s="24"/>
      <c r="CHU28" s="24"/>
      <c r="CHY28" s="24"/>
      <c r="CIC28" s="24"/>
      <c r="CIG28" s="24"/>
      <c r="CIK28" s="24"/>
      <c r="CIO28" s="24"/>
      <c r="CIS28" s="24"/>
      <c r="CIW28" s="24"/>
      <c r="CJA28" s="24"/>
      <c r="CJE28" s="24"/>
      <c r="CJI28" s="24"/>
      <c r="CJM28" s="24"/>
      <c r="CJQ28" s="24"/>
      <c r="CJU28" s="24"/>
      <c r="CJY28" s="24"/>
      <c r="CKC28" s="24"/>
      <c r="CKG28" s="24"/>
      <c r="CKK28" s="24"/>
      <c r="CKO28" s="24"/>
      <c r="CKS28" s="24"/>
      <c r="CKW28" s="24"/>
      <c r="CLA28" s="24"/>
      <c r="CLE28" s="24"/>
      <c r="CLI28" s="24"/>
      <c r="CLM28" s="24"/>
      <c r="CLQ28" s="24"/>
      <c r="CLU28" s="24"/>
      <c r="CLY28" s="24"/>
      <c r="CMC28" s="24"/>
      <c r="CMG28" s="24"/>
      <c r="CMK28" s="24"/>
      <c r="CMO28" s="24"/>
      <c r="CMS28" s="24"/>
      <c r="CMW28" s="24"/>
      <c r="CNA28" s="24"/>
      <c r="CNE28" s="24"/>
      <c r="CNI28" s="24"/>
      <c r="CNM28" s="24"/>
      <c r="CNQ28" s="24"/>
      <c r="CNU28" s="24"/>
      <c r="CNY28" s="24"/>
      <c r="COC28" s="24"/>
      <c r="COG28" s="24"/>
      <c r="COK28" s="24"/>
      <c r="COO28" s="24"/>
      <c r="COS28" s="24"/>
      <c r="COW28" s="24"/>
      <c r="CPA28" s="24"/>
      <c r="CPE28" s="24"/>
      <c r="CPI28" s="24"/>
      <c r="CPM28" s="24"/>
      <c r="CPQ28" s="24"/>
      <c r="CPU28" s="24"/>
      <c r="CPY28" s="24"/>
      <c r="CQC28" s="24"/>
      <c r="CQG28" s="24"/>
      <c r="CQK28" s="24"/>
      <c r="CQO28" s="24"/>
      <c r="CQS28" s="24"/>
      <c r="CQW28" s="24"/>
      <c r="CRA28" s="24"/>
      <c r="CRE28" s="24"/>
      <c r="CRI28" s="24"/>
      <c r="CRM28" s="24"/>
      <c r="CRQ28" s="24"/>
      <c r="CRU28" s="24"/>
      <c r="CRY28" s="24"/>
      <c r="CSC28" s="24"/>
      <c r="CSG28" s="24"/>
      <c r="CSK28" s="24"/>
      <c r="CSO28" s="24"/>
      <c r="CSS28" s="24"/>
      <c r="CSW28" s="24"/>
      <c r="CTA28" s="24"/>
      <c r="CTE28" s="24"/>
      <c r="CTI28" s="24"/>
      <c r="CTM28" s="24"/>
      <c r="CTQ28" s="24"/>
      <c r="CTU28" s="24"/>
      <c r="CTY28" s="24"/>
      <c r="CUC28" s="24"/>
      <c r="CUG28" s="24"/>
      <c r="CUK28" s="24"/>
      <c r="CUO28" s="24"/>
      <c r="CUS28" s="24"/>
      <c r="CUW28" s="24"/>
      <c r="CVA28" s="24"/>
      <c r="CVE28" s="24"/>
      <c r="CVI28" s="24"/>
      <c r="CVM28" s="24"/>
      <c r="CVQ28" s="24"/>
      <c r="CVU28" s="24"/>
      <c r="CVY28" s="24"/>
      <c r="CWC28" s="24"/>
      <c r="CWG28" s="24"/>
      <c r="CWK28" s="24"/>
      <c r="CWO28" s="24"/>
      <c r="CWS28" s="24"/>
      <c r="CWW28" s="24"/>
      <c r="CXA28" s="24"/>
      <c r="CXE28" s="24"/>
      <c r="CXI28" s="24"/>
      <c r="CXM28" s="24"/>
      <c r="CXQ28" s="24"/>
      <c r="CXU28" s="24"/>
      <c r="CXY28" s="24"/>
      <c r="CYC28" s="24"/>
      <c r="CYG28" s="24"/>
      <c r="CYK28" s="24"/>
      <c r="CYO28" s="24"/>
      <c r="CYS28" s="24"/>
      <c r="CYW28" s="24"/>
      <c r="CZA28" s="24"/>
      <c r="CZE28" s="24"/>
      <c r="CZI28" s="24"/>
      <c r="CZM28" s="24"/>
      <c r="CZQ28" s="24"/>
      <c r="CZU28" s="24"/>
      <c r="CZY28" s="24"/>
      <c r="DAC28" s="24"/>
      <c r="DAG28" s="24"/>
      <c r="DAK28" s="24"/>
      <c r="DAO28" s="24"/>
      <c r="DAS28" s="24"/>
      <c r="DAW28" s="24"/>
      <c r="DBA28" s="24"/>
      <c r="DBE28" s="24"/>
      <c r="DBI28" s="24"/>
      <c r="DBM28" s="24"/>
      <c r="DBQ28" s="24"/>
      <c r="DBU28" s="24"/>
      <c r="DBY28" s="24"/>
      <c r="DCC28" s="24"/>
      <c r="DCG28" s="24"/>
      <c r="DCK28" s="24"/>
      <c r="DCO28" s="24"/>
      <c r="DCS28" s="24"/>
      <c r="DCW28" s="24"/>
      <c r="DDA28" s="24"/>
      <c r="DDE28" s="24"/>
      <c r="DDI28" s="24"/>
      <c r="DDM28" s="24"/>
      <c r="DDQ28" s="24"/>
      <c r="DDU28" s="24"/>
      <c r="DDY28" s="24"/>
      <c r="DEC28" s="24"/>
      <c r="DEG28" s="24"/>
      <c r="DEK28" s="24"/>
      <c r="DEO28" s="24"/>
      <c r="DES28" s="24"/>
      <c r="DEW28" s="24"/>
      <c r="DFA28" s="24"/>
      <c r="DFE28" s="24"/>
      <c r="DFI28" s="24"/>
      <c r="DFM28" s="24"/>
      <c r="DFQ28" s="24"/>
      <c r="DFU28" s="24"/>
      <c r="DFY28" s="24"/>
      <c r="DGC28" s="24"/>
      <c r="DGG28" s="24"/>
      <c r="DGK28" s="24"/>
      <c r="DGO28" s="24"/>
      <c r="DGS28" s="24"/>
      <c r="DGW28" s="24"/>
      <c r="DHA28" s="24"/>
      <c r="DHE28" s="24"/>
      <c r="DHI28" s="24"/>
      <c r="DHM28" s="24"/>
      <c r="DHQ28" s="24"/>
      <c r="DHU28" s="24"/>
      <c r="DHY28" s="24"/>
      <c r="DIC28" s="24"/>
      <c r="DIG28" s="24"/>
      <c r="DIK28" s="24"/>
      <c r="DIO28" s="24"/>
      <c r="DIS28" s="24"/>
      <c r="DIW28" s="24"/>
      <c r="DJA28" s="24"/>
      <c r="DJE28" s="24"/>
      <c r="DJI28" s="24"/>
      <c r="DJM28" s="24"/>
      <c r="DJQ28" s="24"/>
      <c r="DJU28" s="24"/>
      <c r="DJY28" s="24"/>
      <c r="DKC28" s="24"/>
      <c r="DKG28" s="24"/>
      <c r="DKK28" s="24"/>
      <c r="DKO28" s="24"/>
      <c r="DKS28" s="24"/>
      <c r="DKW28" s="24"/>
      <c r="DLA28" s="24"/>
      <c r="DLE28" s="24"/>
      <c r="DLI28" s="24"/>
      <c r="DLM28" s="24"/>
      <c r="DLQ28" s="24"/>
      <c r="DLU28" s="24"/>
      <c r="DLY28" s="24"/>
      <c r="DMC28" s="24"/>
      <c r="DMG28" s="24"/>
      <c r="DMK28" s="24"/>
      <c r="DMO28" s="24"/>
      <c r="DMS28" s="24"/>
      <c r="DMW28" s="24"/>
      <c r="DNA28" s="24"/>
      <c r="DNE28" s="24"/>
      <c r="DNI28" s="24"/>
      <c r="DNM28" s="24"/>
      <c r="DNQ28" s="24"/>
      <c r="DNU28" s="24"/>
      <c r="DNY28" s="24"/>
      <c r="DOC28" s="24"/>
      <c r="DOG28" s="24"/>
      <c r="DOK28" s="24"/>
      <c r="DOO28" s="24"/>
      <c r="DOS28" s="24"/>
      <c r="DOW28" s="24"/>
      <c r="DPA28" s="24"/>
      <c r="DPE28" s="24"/>
      <c r="DPI28" s="24"/>
      <c r="DPM28" s="24"/>
      <c r="DPQ28" s="24"/>
      <c r="DPU28" s="24"/>
      <c r="DPY28" s="24"/>
      <c r="DQC28" s="24"/>
      <c r="DQG28" s="24"/>
      <c r="DQK28" s="24"/>
      <c r="DQO28" s="24"/>
      <c r="DQS28" s="24"/>
      <c r="DQW28" s="24"/>
      <c r="DRA28" s="24"/>
      <c r="DRE28" s="24"/>
      <c r="DRI28" s="24"/>
      <c r="DRM28" s="24"/>
      <c r="DRQ28" s="24"/>
      <c r="DRU28" s="24"/>
      <c r="DRY28" s="24"/>
      <c r="DSC28" s="24"/>
      <c r="DSG28" s="24"/>
      <c r="DSK28" s="24"/>
      <c r="DSO28" s="24"/>
      <c r="DSS28" s="24"/>
      <c r="DSW28" s="24"/>
      <c r="DTA28" s="24"/>
      <c r="DTE28" s="24"/>
      <c r="DTI28" s="24"/>
      <c r="DTM28" s="24"/>
      <c r="DTQ28" s="24"/>
      <c r="DTU28" s="24"/>
      <c r="DTY28" s="24"/>
      <c r="DUC28" s="24"/>
      <c r="DUG28" s="24"/>
      <c r="DUK28" s="24"/>
      <c r="DUO28" s="24"/>
      <c r="DUS28" s="24"/>
      <c r="DUW28" s="24"/>
      <c r="DVA28" s="24"/>
      <c r="DVE28" s="24"/>
      <c r="DVI28" s="24"/>
      <c r="DVM28" s="24"/>
      <c r="DVQ28" s="24"/>
      <c r="DVU28" s="24"/>
      <c r="DVY28" s="24"/>
      <c r="DWC28" s="24"/>
      <c r="DWG28" s="24"/>
      <c r="DWK28" s="24"/>
      <c r="DWO28" s="24"/>
      <c r="DWS28" s="24"/>
      <c r="DWW28" s="24"/>
      <c r="DXA28" s="24"/>
      <c r="DXE28" s="24"/>
      <c r="DXI28" s="24"/>
      <c r="DXM28" s="24"/>
      <c r="DXQ28" s="24"/>
      <c r="DXU28" s="24"/>
      <c r="DXY28" s="24"/>
      <c r="DYC28" s="24"/>
      <c r="DYG28" s="24"/>
      <c r="DYK28" s="24"/>
      <c r="DYO28" s="24"/>
      <c r="DYS28" s="24"/>
      <c r="DYW28" s="24"/>
      <c r="DZA28" s="24"/>
      <c r="DZE28" s="24"/>
      <c r="DZI28" s="24"/>
      <c r="DZM28" s="24"/>
      <c r="DZQ28" s="24"/>
      <c r="DZU28" s="24"/>
      <c r="DZY28" s="24"/>
      <c r="EAC28" s="24"/>
      <c r="EAG28" s="24"/>
      <c r="EAK28" s="24"/>
      <c r="EAO28" s="24"/>
      <c r="EAS28" s="24"/>
      <c r="EAW28" s="24"/>
      <c r="EBA28" s="24"/>
      <c r="EBE28" s="24"/>
      <c r="EBI28" s="24"/>
      <c r="EBM28" s="24"/>
      <c r="EBQ28" s="24"/>
      <c r="EBU28" s="24"/>
      <c r="EBY28" s="24"/>
      <c r="ECC28" s="24"/>
      <c r="ECG28" s="24"/>
      <c r="ECK28" s="24"/>
      <c r="ECO28" s="24"/>
      <c r="ECS28" s="24"/>
      <c r="ECW28" s="24"/>
      <c r="EDA28" s="24"/>
      <c r="EDE28" s="24"/>
      <c r="EDI28" s="24"/>
      <c r="EDM28" s="24"/>
      <c r="EDQ28" s="24"/>
      <c r="EDU28" s="24"/>
      <c r="EDY28" s="24"/>
      <c r="EEC28" s="24"/>
      <c r="EEG28" s="24"/>
      <c r="EEK28" s="24"/>
      <c r="EEO28" s="24"/>
      <c r="EES28" s="24"/>
      <c r="EEW28" s="24"/>
      <c r="EFA28" s="24"/>
      <c r="EFE28" s="24"/>
      <c r="EFI28" s="24"/>
      <c r="EFM28" s="24"/>
      <c r="EFQ28" s="24"/>
      <c r="EFU28" s="24"/>
      <c r="EFY28" s="24"/>
      <c r="EGC28" s="24"/>
      <c r="EGG28" s="24"/>
      <c r="EGK28" s="24"/>
      <c r="EGO28" s="24"/>
      <c r="EGS28" s="24"/>
      <c r="EGW28" s="24"/>
      <c r="EHA28" s="24"/>
      <c r="EHE28" s="24"/>
      <c r="EHI28" s="24"/>
      <c r="EHM28" s="24"/>
      <c r="EHQ28" s="24"/>
      <c r="EHU28" s="24"/>
      <c r="EHY28" s="24"/>
      <c r="EIC28" s="24"/>
      <c r="EIG28" s="24"/>
      <c r="EIK28" s="24"/>
      <c r="EIO28" s="24"/>
      <c r="EIS28" s="24"/>
      <c r="EIW28" s="24"/>
      <c r="EJA28" s="24"/>
      <c r="EJE28" s="24"/>
      <c r="EJI28" s="24"/>
      <c r="EJM28" s="24"/>
      <c r="EJQ28" s="24"/>
      <c r="EJU28" s="24"/>
      <c r="EJY28" s="24"/>
      <c r="EKC28" s="24"/>
      <c r="EKG28" s="24"/>
      <c r="EKK28" s="24"/>
      <c r="EKO28" s="24"/>
      <c r="EKS28" s="24"/>
      <c r="EKW28" s="24"/>
      <c r="ELA28" s="24"/>
      <c r="ELE28" s="24"/>
      <c r="ELI28" s="24"/>
      <c r="ELM28" s="24"/>
      <c r="ELQ28" s="24"/>
      <c r="ELU28" s="24"/>
      <c r="ELY28" s="24"/>
      <c r="EMC28" s="24"/>
      <c r="EMG28" s="24"/>
      <c r="EMK28" s="24"/>
      <c r="EMO28" s="24"/>
      <c r="EMS28" s="24"/>
      <c r="EMW28" s="24"/>
      <c r="ENA28" s="24"/>
      <c r="ENE28" s="24"/>
      <c r="ENI28" s="24"/>
      <c r="ENM28" s="24"/>
      <c r="ENQ28" s="24"/>
      <c r="ENU28" s="24"/>
      <c r="ENY28" s="24"/>
      <c r="EOC28" s="24"/>
      <c r="EOG28" s="24"/>
      <c r="EOK28" s="24"/>
      <c r="EOO28" s="24"/>
      <c r="EOS28" s="24"/>
      <c r="EOW28" s="24"/>
      <c r="EPA28" s="24"/>
      <c r="EPE28" s="24"/>
      <c r="EPI28" s="24"/>
      <c r="EPM28" s="24"/>
      <c r="EPQ28" s="24"/>
      <c r="EPU28" s="24"/>
      <c r="EPY28" s="24"/>
      <c r="EQC28" s="24"/>
      <c r="EQG28" s="24"/>
      <c r="EQK28" s="24"/>
      <c r="EQO28" s="24"/>
      <c r="EQS28" s="24"/>
      <c r="EQW28" s="24"/>
      <c r="ERA28" s="24"/>
      <c r="ERE28" s="24"/>
      <c r="ERI28" s="24"/>
      <c r="ERM28" s="24"/>
      <c r="ERQ28" s="24"/>
      <c r="ERU28" s="24"/>
      <c r="ERY28" s="24"/>
      <c r="ESC28" s="24"/>
      <c r="ESG28" s="24"/>
      <c r="ESK28" s="24"/>
      <c r="ESO28" s="24"/>
      <c r="ESS28" s="24"/>
      <c r="ESW28" s="24"/>
      <c r="ETA28" s="24"/>
      <c r="ETE28" s="24"/>
      <c r="ETI28" s="24"/>
      <c r="ETM28" s="24"/>
      <c r="ETQ28" s="24"/>
      <c r="ETU28" s="24"/>
      <c r="ETY28" s="24"/>
      <c r="EUC28" s="24"/>
      <c r="EUG28" s="24"/>
      <c r="EUK28" s="24"/>
      <c r="EUO28" s="24"/>
      <c r="EUS28" s="24"/>
      <c r="EUW28" s="24"/>
      <c r="EVA28" s="24"/>
      <c r="EVE28" s="24"/>
      <c r="EVI28" s="24"/>
      <c r="EVM28" s="24"/>
      <c r="EVQ28" s="24"/>
      <c r="EVU28" s="24"/>
      <c r="EVY28" s="24"/>
      <c r="EWC28" s="24"/>
      <c r="EWG28" s="24"/>
      <c r="EWK28" s="24"/>
      <c r="EWO28" s="24"/>
      <c r="EWS28" s="24"/>
      <c r="EWW28" s="24"/>
      <c r="EXA28" s="24"/>
      <c r="EXE28" s="24"/>
      <c r="EXI28" s="24"/>
      <c r="EXM28" s="24"/>
      <c r="EXQ28" s="24"/>
      <c r="EXU28" s="24"/>
      <c r="EXY28" s="24"/>
      <c r="EYC28" s="24"/>
      <c r="EYG28" s="24"/>
      <c r="EYK28" s="24"/>
      <c r="EYO28" s="24"/>
      <c r="EYS28" s="24"/>
      <c r="EYW28" s="24"/>
      <c r="EZA28" s="24"/>
      <c r="EZE28" s="24"/>
      <c r="EZI28" s="24"/>
      <c r="EZM28" s="24"/>
      <c r="EZQ28" s="24"/>
      <c r="EZU28" s="24"/>
      <c r="EZY28" s="24"/>
      <c r="FAC28" s="24"/>
      <c r="FAG28" s="24"/>
      <c r="FAK28" s="24"/>
      <c r="FAO28" s="24"/>
      <c r="FAS28" s="24"/>
      <c r="FAW28" s="24"/>
      <c r="FBA28" s="24"/>
      <c r="FBE28" s="24"/>
      <c r="FBI28" s="24"/>
      <c r="FBM28" s="24"/>
      <c r="FBQ28" s="24"/>
      <c r="FBU28" s="24"/>
      <c r="FBY28" s="24"/>
      <c r="FCC28" s="24"/>
      <c r="FCG28" s="24"/>
      <c r="FCK28" s="24"/>
      <c r="FCO28" s="24"/>
      <c r="FCS28" s="24"/>
      <c r="FCW28" s="24"/>
      <c r="FDA28" s="24"/>
      <c r="FDE28" s="24"/>
      <c r="FDI28" s="24"/>
      <c r="FDM28" s="24"/>
      <c r="FDQ28" s="24"/>
      <c r="FDU28" s="24"/>
      <c r="FDY28" s="24"/>
      <c r="FEC28" s="24"/>
      <c r="FEG28" s="24"/>
      <c r="FEK28" s="24"/>
      <c r="FEO28" s="24"/>
      <c r="FES28" s="24"/>
      <c r="FEW28" s="24"/>
      <c r="FFA28" s="24"/>
      <c r="FFE28" s="24"/>
      <c r="FFI28" s="24"/>
      <c r="FFM28" s="24"/>
      <c r="FFQ28" s="24"/>
      <c r="FFU28" s="24"/>
      <c r="FFY28" s="24"/>
      <c r="FGC28" s="24"/>
      <c r="FGG28" s="24"/>
      <c r="FGK28" s="24"/>
      <c r="FGO28" s="24"/>
      <c r="FGS28" s="24"/>
      <c r="FGW28" s="24"/>
      <c r="FHA28" s="24"/>
      <c r="FHE28" s="24"/>
      <c r="FHI28" s="24"/>
      <c r="FHM28" s="24"/>
      <c r="FHQ28" s="24"/>
      <c r="FHU28" s="24"/>
      <c r="FHY28" s="24"/>
      <c r="FIC28" s="24"/>
      <c r="FIG28" s="24"/>
      <c r="FIK28" s="24"/>
      <c r="FIO28" s="24"/>
      <c r="FIS28" s="24"/>
      <c r="FIW28" s="24"/>
      <c r="FJA28" s="24"/>
      <c r="FJE28" s="24"/>
      <c r="FJI28" s="24"/>
      <c r="FJM28" s="24"/>
      <c r="FJQ28" s="24"/>
      <c r="FJU28" s="24"/>
      <c r="FJY28" s="24"/>
      <c r="FKC28" s="24"/>
      <c r="FKG28" s="24"/>
      <c r="FKK28" s="24"/>
      <c r="FKO28" s="24"/>
      <c r="FKS28" s="24"/>
      <c r="FKW28" s="24"/>
      <c r="FLA28" s="24"/>
      <c r="FLE28" s="24"/>
      <c r="FLI28" s="24"/>
      <c r="FLM28" s="24"/>
      <c r="FLQ28" s="24"/>
      <c r="FLU28" s="24"/>
      <c r="FLY28" s="24"/>
      <c r="FMC28" s="24"/>
      <c r="FMG28" s="24"/>
      <c r="FMK28" s="24"/>
      <c r="FMO28" s="24"/>
      <c r="FMS28" s="24"/>
      <c r="FMW28" s="24"/>
      <c r="FNA28" s="24"/>
      <c r="FNE28" s="24"/>
      <c r="FNI28" s="24"/>
      <c r="FNM28" s="24"/>
      <c r="FNQ28" s="24"/>
      <c r="FNU28" s="24"/>
      <c r="FNY28" s="24"/>
      <c r="FOC28" s="24"/>
      <c r="FOG28" s="24"/>
      <c r="FOK28" s="24"/>
      <c r="FOO28" s="24"/>
      <c r="FOS28" s="24"/>
      <c r="FOW28" s="24"/>
      <c r="FPA28" s="24"/>
      <c r="FPE28" s="24"/>
      <c r="FPI28" s="24"/>
      <c r="FPM28" s="24"/>
      <c r="FPQ28" s="24"/>
      <c r="FPU28" s="24"/>
      <c r="FPY28" s="24"/>
      <c r="FQC28" s="24"/>
      <c r="FQG28" s="24"/>
      <c r="FQK28" s="24"/>
      <c r="FQO28" s="24"/>
      <c r="FQS28" s="24"/>
      <c r="FQW28" s="24"/>
      <c r="FRA28" s="24"/>
      <c r="FRE28" s="24"/>
      <c r="FRI28" s="24"/>
      <c r="FRM28" s="24"/>
      <c r="FRQ28" s="24"/>
      <c r="FRU28" s="24"/>
      <c r="FRY28" s="24"/>
      <c r="FSC28" s="24"/>
      <c r="FSG28" s="24"/>
      <c r="FSK28" s="24"/>
      <c r="FSO28" s="24"/>
      <c r="FSS28" s="24"/>
      <c r="FSW28" s="24"/>
      <c r="FTA28" s="24"/>
      <c r="FTE28" s="24"/>
      <c r="FTI28" s="24"/>
      <c r="FTM28" s="24"/>
      <c r="FTQ28" s="24"/>
      <c r="FTU28" s="24"/>
      <c r="FTY28" s="24"/>
      <c r="FUC28" s="24"/>
      <c r="FUG28" s="24"/>
      <c r="FUK28" s="24"/>
      <c r="FUO28" s="24"/>
      <c r="FUS28" s="24"/>
      <c r="FUW28" s="24"/>
      <c r="FVA28" s="24"/>
      <c r="FVE28" s="24"/>
      <c r="FVI28" s="24"/>
      <c r="FVM28" s="24"/>
      <c r="FVQ28" s="24"/>
      <c r="FVU28" s="24"/>
      <c r="FVY28" s="24"/>
      <c r="FWC28" s="24"/>
      <c r="FWG28" s="24"/>
      <c r="FWK28" s="24"/>
      <c r="FWO28" s="24"/>
      <c r="FWS28" s="24"/>
      <c r="FWW28" s="24"/>
      <c r="FXA28" s="24"/>
      <c r="FXE28" s="24"/>
      <c r="FXI28" s="24"/>
      <c r="FXM28" s="24"/>
      <c r="FXQ28" s="24"/>
      <c r="FXU28" s="24"/>
      <c r="FXY28" s="24"/>
      <c r="FYC28" s="24"/>
      <c r="FYG28" s="24"/>
      <c r="FYK28" s="24"/>
      <c r="FYO28" s="24"/>
      <c r="FYS28" s="24"/>
      <c r="FYW28" s="24"/>
      <c r="FZA28" s="24"/>
      <c r="FZE28" s="24"/>
      <c r="FZI28" s="24"/>
      <c r="FZM28" s="24"/>
      <c r="FZQ28" s="24"/>
      <c r="FZU28" s="24"/>
      <c r="FZY28" s="24"/>
      <c r="GAC28" s="24"/>
      <c r="GAG28" s="24"/>
      <c r="GAK28" s="24"/>
      <c r="GAO28" s="24"/>
      <c r="GAS28" s="24"/>
      <c r="GAW28" s="24"/>
      <c r="GBA28" s="24"/>
      <c r="GBE28" s="24"/>
      <c r="GBI28" s="24"/>
      <c r="GBM28" s="24"/>
      <c r="GBQ28" s="24"/>
      <c r="GBU28" s="24"/>
      <c r="GBY28" s="24"/>
      <c r="GCC28" s="24"/>
      <c r="GCG28" s="24"/>
      <c r="GCK28" s="24"/>
      <c r="GCO28" s="24"/>
      <c r="GCS28" s="24"/>
      <c r="GCW28" s="24"/>
      <c r="GDA28" s="24"/>
      <c r="GDE28" s="24"/>
      <c r="GDI28" s="24"/>
      <c r="GDM28" s="24"/>
      <c r="GDQ28" s="24"/>
      <c r="GDU28" s="24"/>
      <c r="GDY28" s="24"/>
      <c r="GEC28" s="24"/>
      <c r="GEG28" s="24"/>
      <c r="GEK28" s="24"/>
      <c r="GEO28" s="24"/>
      <c r="GES28" s="24"/>
      <c r="GEW28" s="24"/>
      <c r="GFA28" s="24"/>
      <c r="GFE28" s="24"/>
      <c r="GFI28" s="24"/>
      <c r="GFM28" s="24"/>
      <c r="GFQ28" s="24"/>
      <c r="GFU28" s="24"/>
      <c r="GFY28" s="24"/>
      <c r="GGC28" s="24"/>
      <c r="GGG28" s="24"/>
      <c r="GGK28" s="24"/>
      <c r="GGO28" s="24"/>
      <c r="GGS28" s="24"/>
      <c r="GGW28" s="24"/>
      <c r="GHA28" s="24"/>
      <c r="GHE28" s="24"/>
      <c r="GHI28" s="24"/>
      <c r="GHM28" s="24"/>
      <c r="GHQ28" s="24"/>
      <c r="GHU28" s="24"/>
      <c r="GHY28" s="24"/>
      <c r="GIC28" s="24"/>
      <c r="GIG28" s="24"/>
      <c r="GIK28" s="24"/>
      <c r="GIO28" s="24"/>
      <c r="GIS28" s="24"/>
      <c r="GIW28" s="24"/>
      <c r="GJA28" s="24"/>
      <c r="GJE28" s="24"/>
      <c r="GJI28" s="24"/>
      <c r="GJM28" s="24"/>
      <c r="GJQ28" s="24"/>
      <c r="GJU28" s="24"/>
      <c r="GJY28" s="24"/>
      <c r="GKC28" s="24"/>
      <c r="GKG28" s="24"/>
      <c r="GKK28" s="24"/>
      <c r="GKO28" s="24"/>
      <c r="GKS28" s="24"/>
      <c r="GKW28" s="24"/>
      <c r="GLA28" s="24"/>
      <c r="GLE28" s="24"/>
      <c r="GLI28" s="24"/>
      <c r="GLM28" s="24"/>
      <c r="GLQ28" s="24"/>
      <c r="GLU28" s="24"/>
      <c r="GLY28" s="24"/>
      <c r="GMC28" s="24"/>
      <c r="GMG28" s="24"/>
      <c r="GMK28" s="24"/>
      <c r="GMO28" s="24"/>
      <c r="GMS28" s="24"/>
      <c r="GMW28" s="24"/>
      <c r="GNA28" s="24"/>
      <c r="GNE28" s="24"/>
      <c r="GNI28" s="24"/>
      <c r="GNM28" s="24"/>
      <c r="GNQ28" s="24"/>
      <c r="GNU28" s="24"/>
      <c r="GNY28" s="24"/>
      <c r="GOC28" s="24"/>
      <c r="GOG28" s="24"/>
      <c r="GOK28" s="24"/>
      <c r="GOO28" s="24"/>
      <c r="GOS28" s="24"/>
      <c r="GOW28" s="24"/>
      <c r="GPA28" s="24"/>
      <c r="GPE28" s="24"/>
      <c r="GPI28" s="24"/>
      <c r="GPM28" s="24"/>
      <c r="GPQ28" s="24"/>
      <c r="GPU28" s="24"/>
      <c r="GPY28" s="24"/>
      <c r="GQC28" s="24"/>
      <c r="GQG28" s="24"/>
      <c r="GQK28" s="24"/>
      <c r="GQO28" s="24"/>
      <c r="GQS28" s="24"/>
      <c r="GQW28" s="24"/>
      <c r="GRA28" s="24"/>
      <c r="GRE28" s="24"/>
      <c r="GRI28" s="24"/>
      <c r="GRM28" s="24"/>
      <c r="GRQ28" s="24"/>
      <c r="GRU28" s="24"/>
      <c r="GRY28" s="24"/>
      <c r="GSC28" s="24"/>
      <c r="GSG28" s="24"/>
      <c r="GSK28" s="24"/>
      <c r="GSO28" s="24"/>
      <c r="GSS28" s="24"/>
      <c r="GSW28" s="24"/>
      <c r="GTA28" s="24"/>
      <c r="GTE28" s="24"/>
      <c r="GTI28" s="24"/>
      <c r="GTM28" s="24"/>
      <c r="GTQ28" s="24"/>
      <c r="GTU28" s="24"/>
      <c r="GTY28" s="24"/>
      <c r="GUC28" s="24"/>
      <c r="GUG28" s="24"/>
      <c r="GUK28" s="24"/>
      <c r="GUO28" s="24"/>
      <c r="GUS28" s="24"/>
      <c r="GUW28" s="24"/>
      <c r="GVA28" s="24"/>
      <c r="GVE28" s="24"/>
      <c r="GVI28" s="24"/>
      <c r="GVM28" s="24"/>
      <c r="GVQ28" s="24"/>
      <c r="GVU28" s="24"/>
      <c r="GVY28" s="24"/>
      <c r="GWC28" s="24"/>
      <c r="GWG28" s="24"/>
      <c r="GWK28" s="24"/>
      <c r="GWO28" s="24"/>
      <c r="GWS28" s="24"/>
      <c r="GWW28" s="24"/>
      <c r="GXA28" s="24"/>
      <c r="GXE28" s="24"/>
      <c r="GXI28" s="24"/>
      <c r="GXM28" s="24"/>
      <c r="GXQ28" s="24"/>
      <c r="GXU28" s="24"/>
      <c r="GXY28" s="24"/>
      <c r="GYC28" s="24"/>
      <c r="GYG28" s="24"/>
      <c r="GYK28" s="24"/>
      <c r="GYO28" s="24"/>
      <c r="GYS28" s="24"/>
      <c r="GYW28" s="24"/>
      <c r="GZA28" s="24"/>
      <c r="GZE28" s="24"/>
      <c r="GZI28" s="24"/>
      <c r="GZM28" s="24"/>
      <c r="GZQ28" s="24"/>
      <c r="GZU28" s="24"/>
      <c r="GZY28" s="24"/>
      <c r="HAC28" s="24"/>
      <c r="HAG28" s="24"/>
      <c r="HAK28" s="24"/>
      <c r="HAO28" s="24"/>
      <c r="HAS28" s="24"/>
      <c r="HAW28" s="24"/>
      <c r="HBA28" s="24"/>
      <c r="HBE28" s="24"/>
      <c r="HBI28" s="24"/>
      <c r="HBM28" s="24"/>
      <c r="HBQ28" s="24"/>
      <c r="HBU28" s="24"/>
      <c r="HBY28" s="24"/>
      <c r="HCC28" s="24"/>
      <c r="HCG28" s="24"/>
      <c r="HCK28" s="24"/>
      <c r="HCO28" s="24"/>
      <c r="HCS28" s="24"/>
      <c r="HCW28" s="24"/>
      <c r="HDA28" s="24"/>
      <c r="HDE28" s="24"/>
      <c r="HDI28" s="24"/>
      <c r="HDM28" s="24"/>
      <c r="HDQ28" s="24"/>
      <c r="HDU28" s="24"/>
      <c r="HDY28" s="24"/>
      <c r="HEC28" s="24"/>
      <c r="HEG28" s="24"/>
      <c r="HEK28" s="24"/>
      <c r="HEO28" s="24"/>
      <c r="HES28" s="24"/>
      <c r="HEW28" s="24"/>
      <c r="HFA28" s="24"/>
      <c r="HFE28" s="24"/>
      <c r="HFI28" s="24"/>
      <c r="HFM28" s="24"/>
      <c r="HFQ28" s="24"/>
      <c r="HFU28" s="24"/>
      <c r="HFY28" s="24"/>
      <c r="HGC28" s="24"/>
      <c r="HGG28" s="24"/>
      <c r="HGK28" s="24"/>
      <c r="HGO28" s="24"/>
      <c r="HGS28" s="24"/>
      <c r="HGW28" s="24"/>
      <c r="HHA28" s="24"/>
      <c r="HHE28" s="24"/>
      <c r="HHI28" s="24"/>
      <c r="HHM28" s="24"/>
      <c r="HHQ28" s="24"/>
      <c r="HHU28" s="24"/>
      <c r="HHY28" s="24"/>
      <c r="HIC28" s="24"/>
      <c r="HIG28" s="24"/>
      <c r="HIK28" s="24"/>
      <c r="HIO28" s="24"/>
      <c r="HIS28" s="24"/>
      <c r="HIW28" s="24"/>
      <c r="HJA28" s="24"/>
      <c r="HJE28" s="24"/>
      <c r="HJI28" s="24"/>
      <c r="HJM28" s="24"/>
      <c r="HJQ28" s="24"/>
      <c r="HJU28" s="24"/>
      <c r="HJY28" s="24"/>
      <c r="HKC28" s="24"/>
      <c r="HKG28" s="24"/>
      <c r="HKK28" s="24"/>
      <c r="HKO28" s="24"/>
      <c r="HKS28" s="24"/>
      <c r="HKW28" s="24"/>
      <c r="HLA28" s="24"/>
      <c r="HLE28" s="24"/>
      <c r="HLI28" s="24"/>
      <c r="HLM28" s="24"/>
      <c r="HLQ28" s="24"/>
      <c r="HLU28" s="24"/>
      <c r="HLY28" s="24"/>
      <c r="HMC28" s="24"/>
      <c r="HMG28" s="24"/>
      <c r="HMK28" s="24"/>
      <c r="HMO28" s="24"/>
      <c r="HMS28" s="24"/>
      <c r="HMW28" s="24"/>
      <c r="HNA28" s="24"/>
      <c r="HNE28" s="24"/>
      <c r="HNI28" s="24"/>
      <c r="HNM28" s="24"/>
      <c r="HNQ28" s="24"/>
      <c r="HNU28" s="24"/>
      <c r="HNY28" s="24"/>
      <c r="HOC28" s="24"/>
      <c r="HOG28" s="24"/>
      <c r="HOK28" s="24"/>
      <c r="HOO28" s="24"/>
      <c r="HOS28" s="24"/>
      <c r="HOW28" s="24"/>
      <c r="HPA28" s="24"/>
      <c r="HPE28" s="24"/>
      <c r="HPI28" s="24"/>
      <c r="HPM28" s="24"/>
      <c r="HPQ28" s="24"/>
      <c r="HPU28" s="24"/>
      <c r="HPY28" s="24"/>
      <c r="HQC28" s="24"/>
      <c r="HQG28" s="24"/>
      <c r="HQK28" s="24"/>
      <c r="HQO28" s="24"/>
      <c r="HQS28" s="24"/>
      <c r="HQW28" s="24"/>
      <c r="HRA28" s="24"/>
      <c r="HRE28" s="24"/>
      <c r="HRI28" s="24"/>
      <c r="HRM28" s="24"/>
      <c r="HRQ28" s="24"/>
      <c r="HRU28" s="24"/>
      <c r="HRY28" s="24"/>
      <c r="HSC28" s="24"/>
      <c r="HSG28" s="24"/>
      <c r="HSK28" s="24"/>
      <c r="HSO28" s="24"/>
      <c r="HSS28" s="24"/>
      <c r="HSW28" s="24"/>
      <c r="HTA28" s="24"/>
      <c r="HTE28" s="24"/>
      <c r="HTI28" s="24"/>
      <c r="HTM28" s="24"/>
      <c r="HTQ28" s="24"/>
      <c r="HTU28" s="24"/>
      <c r="HTY28" s="24"/>
      <c r="HUC28" s="24"/>
      <c r="HUG28" s="24"/>
      <c r="HUK28" s="24"/>
      <c r="HUO28" s="24"/>
      <c r="HUS28" s="24"/>
      <c r="HUW28" s="24"/>
      <c r="HVA28" s="24"/>
      <c r="HVE28" s="24"/>
      <c r="HVI28" s="24"/>
      <c r="HVM28" s="24"/>
      <c r="HVQ28" s="24"/>
      <c r="HVU28" s="24"/>
      <c r="HVY28" s="24"/>
      <c r="HWC28" s="24"/>
      <c r="HWG28" s="24"/>
      <c r="HWK28" s="24"/>
      <c r="HWO28" s="24"/>
      <c r="HWS28" s="24"/>
      <c r="HWW28" s="24"/>
      <c r="HXA28" s="24"/>
      <c r="HXE28" s="24"/>
      <c r="HXI28" s="24"/>
      <c r="HXM28" s="24"/>
      <c r="HXQ28" s="24"/>
      <c r="HXU28" s="24"/>
      <c r="HXY28" s="24"/>
      <c r="HYC28" s="24"/>
      <c r="HYG28" s="24"/>
      <c r="HYK28" s="24"/>
      <c r="HYO28" s="24"/>
      <c r="HYS28" s="24"/>
      <c r="HYW28" s="24"/>
      <c r="HZA28" s="24"/>
      <c r="HZE28" s="24"/>
      <c r="HZI28" s="24"/>
      <c r="HZM28" s="24"/>
      <c r="HZQ28" s="24"/>
      <c r="HZU28" s="24"/>
      <c r="HZY28" s="24"/>
      <c r="IAC28" s="24"/>
      <c r="IAG28" s="24"/>
      <c r="IAK28" s="24"/>
      <c r="IAO28" s="24"/>
      <c r="IAS28" s="24"/>
      <c r="IAW28" s="24"/>
      <c r="IBA28" s="24"/>
      <c r="IBE28" s="24"/>
      <c r="IBI28" s="24"/>
      <c r="IBM28" s="24"/>
      <c r="IBQ28" s="24"/>
      <c r="IBU28" s="24"/>
      <c r="IBY28" s="24"/>
      <c r="ICC28" s="24"/>
      <c r="ICG28" s="24"/>
      <c r="ICK28" s="24"/>
      <c r="ICO28" s="24"/>
      <c r="ICS28" s="24"/>
      <c r="ICW28" s="24"/>
      <c r="IDA28" s="24"/>
      <c r="IDE28" s="24"/>
      <c r="IDI28" s="24"/>
      <c r="IDM28" s="24"/>
      <c r="IDQ28" s="24"/>
      <c r="IDU28" s="24"/>
      <c r="IDY28" s="24"/>
      <c r="IEC28" s="24"/>
      <c r="IEG28" s="24"/>
      <c r="IEK28" s="24"/>
      <c r="IEO28" s="24"/>
      <c r="IES28" s="24"/>
      <c r="IEW28" s="24"/>
      <c r="IFA28" s="24"/>
      <c r="IFE28" s="24"/>
      <c r="IFI28" s="24"/>
      <c r="IFM28" s="24"/>
      <c r="IFQ28" s="24"/>
      <c r="IFU28" s="24"/>
      <c r="IFY28" s="24"/>
      <c r="IGC28" s="24"/>
      <c r="IGG28" s="24"/>
      <c r="IGK28" s="24"/>
      <c r="IGO28" s="24"/>
      <c r="IGS28" s="24"/>
      <c r="IGW28" s="24"/>
      <c r="IHA28" s="24"/>
      <c r="IHE28" s="24"/>
      <c r="IHI28" s="24"/>
      <c r="IHM28" s="24"/>
      <c r="IHQ28" s="24"/>
      <c r="IHU28" s="24"/>
      <c r="IHY28" s="24"/>
      <c r="IIC28" s="24"/>
      <c r="IIG28" s="24"/>
      <c r="IIK28" s="24"/>
      <c r="IIO28" s="24"/>
      <c r="IIS28" s="24"/>
      <c r="IIW28" s="24"/>
      <c r="IJA28" s="24"/>
      <c r="IJE28" s="24"/>
      <c r="IJI28" s="24"/>
      <c r="IJM28" s="24"/>
      <c r="IJQ28" s="24"/>
      <c r="IJU28" s="24"/>
      <c r="IJY28" s="24"/>
      <c r="IKC28" s="24"/>
      <c r="IKG28" s="24"/>
      <c r="IKK28" s="24"/>
      <c r="IKO28" s="24"/>
      <c r="IKS28" s="24"/>
      <c r="IKW28" s="24"/>
      <c r="ILA28" s="24"/>
      <c r="ILE28" s="24"/>
      <c r="ILI28" s="24"/>
      <c r="ILM28" s="24"/>
      <c r="ILQ28" s="24"/>
      <c r="ILU28" s="24"/>
      <c r="ILY28" s="24"/>
      <c r="IMC28" s="24"/>
      <c r="IMG28" s="24"/>
      <c r="IMK28" s="24"/>
      <c r="IMO28" s="24"/>
      <c r="IMS28" s="24"/>
      <c r="IMW28" s="24"/>
      <c r="INA28" s="24"/>
      <c r="INE28" s="24"/>
      <c r="INI28" s="24"/>
      <c r="INM28" s="24"/>
      <c r="INQ28" s="24"/>
      <c r="INU28" s="24"/>
      <c r="INY28" s="24"/>
      <c r="IOC28" s="24"/>
      <c r="IOG28" s="24"/>
      <c r="IOK28" s="24"/>
      <c r="IOO28" s="24"/>
      <c r="IOS28" s="24"/>
      <c r="IOW28" s="24"/>
      <c r="IPA28" s="24"/>
      <c r="IPE28" s="24"/>
      <c r="IPI28" s="24"/>
      <c r="IPM28" s="24"/>
      <c r="IPQ28" s="24"/>
      <c r="IPU28" s="24"/>
      <c r="IPY28" s="24"/>
      <c r="IQC28" s="24"/>
      <c r="IQG28" s="24"/>
      <c r="IQK28" s="24"/>
      <c r="IQO28" s="24"/>
      <c r="IQS28" s="24"/>
      <c r="IQW28" s="24"/>
      <c r="IRA28" s="24"/>
      <c r="IRE28" s="24"/>
      <c r="IRI28" s="24"/>
      <c r="IRM28" s="24"/>
      <c r="IRQ28" s="24"/>
      <c r="IRU28" s="24"/>
      <c r="IRY28" s="24"/>
      <c r="ISC28" s="24"/>
      <c r="ISG28" s="24"/>
      <c r="ISK28" s="24"/>
      <c r="ISO28" s="24"/>
      <c r="ISS28" s="24"/>
      <c r="ISW28" s="24"/>
      <c r="ITA28" s="24"/>
      <c r="ITE28" s="24"/>
      <c r="ITI28" s="24"/>
      <c r="ITM28" s="24"/>
      <c r="ITQ28" s="24"/>
      <c r="ITU28" s="24"/>
      <c r="ITY28" s="24"/>
      <c r="IUC28" s="24"/>
      <c r="IUG28" s="24"/>
      <c r="IUK28" s="24"/>
      <c r="IUO28" s="24"/>
      <c r="IUS28" s="24"/>
      <c r="IUW28" s="24"/>
      <c r="IVA28" s="24"/>
      <c r="IVE28" s="24"/>
      <c r="IVI28" s="24"/>
      <c r="IVM28" s="24"/>
      <c r="IVQ28" s="24"/>
      <c r="IVU28" s="24"/>
      <c r="IVY28" s="24"/>
      <c r="IWC28" s="24"/>
      <c r="IWG28" s="24"/>
      <c r="IWK28" s="24"/>
      <c r="IWO28" s="24"/>
      <c r="IWS28" s="24"/>
      <c r="IWW28" s="24"/>
      <c r="IXA28" s="24"/>
      <c r="IXE28" s="24"/>
      <c r="IXI28" s="24"/>
      <c r="IXM28" s="24"/>
      <c r="IXQ28" s="24"/>
      <c r="IXU28" s="24"/>
      <c r="IXY28" s="24"/>
      <c r="IYC28" s="24"/>
      <c r="IYG28" s="24"/>
      <c r="IYK28" s="24"/>
      <c r="IYO28" s="24"/>
      <c r="IYS28" s="24"/>
      <c r="IYW28" s="24"/>
      <c r="IZA28" s="24"/>
      <c r="IZE28" s="24"/>
      <c r="IZI28" s="24"/>
      <c r="IZM28" s="24"/>
      <c r="IZQ28" s="24"/>
      <c r="IZU28" s="24"/>
      <c r="IZY28" s="24"/>
      <c r="JAC28" s="24"/>
      <c r="JAG28" s="24"/>
      <c r="JAK28" s="24"/>
      <c r="JAO28" s="24"/>
      <c r="JAS28" s="24"/>
      <c r="JAW28" s="24"/>
      <c r="JBA28" s="24"/>
      <c r="JBE28" s="24"/>
      <c r="JBI28" s="24"/>
      <c r="JBM28" s="24"/>
      <c r="JBQ28" s="24"/>
      <c r="JBU28" s="24"/>
      <c r="JBY28" s="24"/>
      <c r="JCC28" s="24"/>
      <c r="JCG28" s="24"/>
      <c r="JCK28" s="24"/>
      <c r="JCO28" s="24"/>
      <c r="JCS28" s="24"/>
      <c r="JCW28" s="24"/>
      <c r="JDA28" s="24"/>
      <c r="JDE28" s="24"/>
      <c r="JDI28" s="24"/>
      <c r="JDM28" s="24"/>
      <c r="JDQ28" s="24"/>
      <c r="JDU28" s="24"/>
      <c r="JDY28" s="24"/>
      <c r="JEC28" s="24"/>
      <c r="JEG28" s="24"/>
      <c r="JEK28" s="24"/>
      <c r="JEO28" s="24"/>
      <c r="JES28" s="24"/>
      <c r="JEW28" s="24"/>
      <c r="JFA28" s="24"/>
      <c r="JFE28" s="24"/>
      <c r="JFI28" s="24"/>
      <c r="JFM28" s="24"/>
      <c r="JFQ28" s="24"/>
      <c r="JFU28" s="24"/>
      <c r="JFY28" s="24"/>
      <c r="JGC28" s="24"/>
      <c r="JGG28" s="24"/>
      <c r="JGK28" s="24"/>
      <c r="JGO28" s="24"/>
      <c r="JGS28" s="24"/>
      <c r="JGW28" s="24"/>
      <c r="JHA28" s="24"/>
      <c r="JHE28" s="24"/>
      <c r="JHI28" s="24"/>
      <c r="JHM28" s="24"/>
      <c r="JHQ28" s="24"/>
      <c r="JHU28" s="24"/>
      <c r="JHY28" s="24"/>
      <c r="JIC28" s="24"/>
      <c r="JIG28" s="24"/>
      <c r="JIK28" s="24"/>
      <c r="JIO28" s="24"/>
      <c r="JIS28" s="24"/>
      <c r="JIW28" s="24"/>
      <c r="JJA28" s="24"/>
      <c r="JJE28" s="24"/>
      <c r="JJI28" s="24"/>
      <c r="JJM28" s="24"/>
      <c r="JJQ28" s="24"/>
      <c r="JJU28" s="24"/>
      <c r="JJY28" s="24"/>
      <c r="JKC28" s="24"/>
      <c r="JKG28" s="24"/>
      <c r="JKK28" s="24"/>
      <c r="JKO28" s="24"/>
      <c r="JKS28" s="24"/>
      <c r="JKW28" s="24"/>
      <c r="JLA28" s="24"/>
      <c r="JLE28" s="24"/>
      <c r="JLI28" s="24"/>
      <c r="JLM28" s="24"/>
      <c r="JLQ28" s="24"/>
      <c r="JLU28" s="24"/>
      <c r="JLY28" s="24"/>
      <c r="JMC28" s="24"/>
      <c r="JMG28" s="24"/>
      <c r="JMK28" s="24"/>
      <c r="JMO28" s="24"/>
      <c r="JMS28" s="24"/>
      <c r="JMW28" s="24"/>
      <c r="JNA28" s="24"/>
      <c r="JNE28" s="24"/>
      <c r="JNI28" s="24"/>
      <c r="JNM28" s="24"/>
      <c r="JNQ28" s="24"/>
      <c r="JNU28" s="24"/>
      <c r="JNY28" s="24"/>
      <c r="JOC28" s="24"/>
      <c r="JOG28" s="24"/>
      <c r="JOK28" s="24"/>
      <c r="JOO28" s="24"/>
      <c r="JOS28" s="24"/>
      <c r="JOW28" s="24"/>
      <c r="JPA28" s="24"/>
      <c r="JPE28" s="24"/>
      <c r="JPI28" s="24"/>
      <c r="JPM28" s="24"/>
      <c r="JPQ28" s="24"/>
      <c r="JPU28" s="24"/>
      <c r="JPY28" s="24"/>
      <c r="JQC28" s="24"/>
      <c r="JQG28" s="24"/>
      <c r="JQK28" s="24"/>
      <c r="JQO28" s="24"/>
      <c r="JQS28" s="24"/>
      <c r="JQW28" s="24"/>
      <c r="JRA28" s="24"/>
      <c r="JRE28" s="24"/>
      <c r="JRI28" s="24"/>
      <c r="JRM28" s="24"/>
      <c r="JRQ28" s="24"/>
      <c r="JRU28" s="24"/>
      <c r="JRY28" s="24"/>
      <c r="JSC28" s="24"/>
      <c r="JSG28" s="24"/>
      <c r="JSK28" s="24"/>
      <c r="JSO28" s="24"/>
      <c r="JSS28" s="24"/>
      <c r="JSW28" s="24"/>
      <c r="JTA28" s="24"/>
      <c r="JTE28" s="24"/>
      <c r="JTI28" s="24"/>
      <c r="JTM28" s="24"/>
      <c r="JTQ28" s="24"/>
      <c r="JTU28" s="24"/>
      <c r="JTY28" s="24"/>
      <c r="JUC28" s="24"/>
      <c r="JUG28" s="24"/>
      <c r="JUK28" s="24"/>
      <c r="JUO28" s="24"/>
      <c r="JUS28" s="24"/>
      <c r="JUW28" s="24"/>
      <c r="JVA28" s="24"/>
      <c r="JVE28" s="24"/>
      <c r="JVI28" s="24"/>
      <c r="JVM28" s="24"/>
      <c r="JVQ28" s="24"/>
      <c r="JVU28" s="24"/>
      <c r="JVY28" s="24"/>
      <c r="JWC28" s="24"/>
      <c r="JWG28" s="24"/>
      <c r="JWK28" s="24"/>
      <c r="JWO28" s="24"/>
      <c r="JWS28" s="24"/>
      <c r="JWW28" s="24"/>
      <c r="JXA28" s="24"/>
      <c r="JXE28" s="24"/>
      <c r="JXI28" s="24"/>
      <c r="JXM28" s="24"/>
      <c r="JXQ28" s="24"/>
      <c r="JXU28" s="24"/>
      <c r="JXY28" s="24"/>
      <c r="JYC28" s="24"/>
      <c r="JYG28" s="24"/>
      <c r="JYK28" s="24"/>
      <c r="JYO28" s="24"/>
      <c r="JYS28" s="24"/>
      <c r="JYW28" s="24"/>
      <c r="JZA28" s="24"/>
      <c r="JZE28" s="24"/>
      <c r="JZI28" s="24"/>
      <c r="JZM28" s="24"/>
      <c r="JZQ28" s="24"/>
      <c r="JZU28" s="24"/>
      <c r="JZY28" s="24"/>
      <c r="KAC28" s="24"/>
      <c r="KAG28" s="24"/>
      <c r="KAK28" s="24"/>
      <c r="KAO28" s="24"/>
      <c r="KAS28" s="24"/>
      <c r="KAW28" s="24"/>
      <c r="KBA28" s="24"/>
      <c r="KBE28" s="24"/>
      <c r="KBI28" s="24"/>
      <c r="KBM28" s="24"/>
      <c r="KBQ28" s="24"/>
      <c r="KBU28" s="24"/>
      <c r="KBY28" s="24"/>
      <c r="KCC28" s="24"/>
      <c r="KCG28" s="24"/>
      <c r="KCK28" s="24"/>
      <c r="KCO28" s="24"/>
      <c r="KCS28" s="24"/>
      <c r="KCW28" s="24"/>
      <c r="KDA28" s="24"/>
      <c r="KDE28" s="24"/>
      <c r="KDI28" s="24"/>
      <c r="KDM28" s="24"/>
      <c r="KDQ28" s="24"/>
      <c r="KDU28" s="24"/>
      <c r="KDY28" s="24"/>
      <c r="KEC28" s="24"/>
      <c r="KEG28" s="24"/>
      <c r="KEK28" s="24"/>
      <c r="KEO28" s="24"/>
      <c r="KES28" s="24"/>
      <c r="KEW28" s="24"/>
      <c r="KFA28" s="24"/>
      <c r="KFE28" s="24"/>
      <c r="KFI28" s="24"/>
      <c r="KFM28" s="24"/>
      <c r="KFQ28" s="24"/>
      <c r="KFU28" s="24"/>
      <c r="KFY28" s="24"/>
      <c r="KGC28" s="24"/>
      <c r="KGG28" s="24"/>
      <c r="KGK28" s="24"/>
      <c r="KGO28" s="24"/>
      <c r="KGS28" s="24"/>
      <c r="KGW28" s="24"/>
      <c r="KHA28" s="24"/>
      <c r="KHE28" s="24"/>
      <c r="KHI28" s="24"/>
      <c r="KHM28" s="24"/>
      <c r="KHQ28" s="24"/>
      <c r="KHU28" s="24"/>
      <c r="KHY28" s="24"/>
      <c r="KIC28" s="24"/>
      <c r="KIG28" s="24"/>
      <c r="KIK28" s="24"/>
      <c r="KIO28" s="24"/>
      <c r="KIS28" s="24"/>
      <c r="KIW28" s="24"/>
      <c r="KJA28" s="24"/>
      <c r="KJE28" s="24"/>
      <c r="KJI28" s="24"/>
      <c r="KJM28" s="24"/>
      <c r="KJQ28" s="24"/>
      <c r="KJU28" s="24"/>
      <c r="KJY28" s="24"/>
      <c r="KKC28" s="24"/>
      <c r="KKG28" s="24"/>
      <c r="KKK28" s="24"/>
      <c r="KKO28" s="24"/>
      <c r="KKS28" s="24"/>
      <c r="KKW28" s="24"/>
      <c r="KLA28" s="24"/>
      <c r="KLE28" s="24"/>
      <c r="KLI28" s="24"/>
      <c r="KLM28" s="24"/>
      <c r="KLQ28" s="24"/>
      <c r="KLU28" s="24"/>
      <c r="KLY28" s="24"/>
      <c r="KMC28" s="24"/>
      <c r="KMG28" s="24"/>
      <c r="KMK28" s="24"/>
      <c r="KMO28" s="24"/>
      <c r="KMS28" s="24"/>
      <c r="KMW28" s="24"/>
      <c r="KNA28" s="24"/>
      <c r="KNE28" s="24"/>
      <c r="KNI28" s="24"/>
      <c r="KNM28" s="24"/>
      <c r="KNQ28" s="24"/>
      <c r="KNU28" s="24"/>
      <c r="KNY28" s="24"/>
      <c r="KOC28" s="24"/>
      <c r="KOG28" s="24"/>
      <c r="KOK28" s="24"/>
      <c r="KOO28" s="24"/>
      <c r="KOS28" s="24"/>
      <c r="KOW28" s="24"/>
      <c r="KPA28" s="24"/>
      <c r="KPE28" s="24"/>
      <c r="KPI28" s="24"/>
      <c r="KPM28" s="24"/>
      <c r="KPQ28" s="24"/>
      <c r="KPU28" s="24"/>
      <c r="KPY28" s="24"/>
      <c r="KQC28" s="24"/>
      <c r="KQG28" s="24"/>
      <c r="KQK28" s="24"/>
      <c r="KQO28" s="24"/>
      <c r="KQS28" s="24"/>
      <c r="KQW28" s="24"/>
      <c r="KRA28" s="24"/>
      <c r="KRE28" s="24"/>
      <c r="KRI28" s="24"/>
      <c r="KRM28" s="24"/>
      <c r="KRQ28" s="24"/>
      <c r="KRU28" s="24"/>
      <c r="KRY28" s="24"/>
      <c r="KSC28" s="24"/>
      <c r="KSG28" s="24"/>
      <c r="KSK28" s="24"/>
      <c r="KSO28" s="24"/>
      <c r="KSS28" s="24"/>
      <c r="KSW28" s="24"/>
      <c r="KTA28" s="24"/>
      <c r="KTE28" s="24"/>
      <c r="KTI28" s="24"/>
      <c r="KTM28" s="24"/>
      <c r="KTQ28" s="24"/>
      <c r="KTU28" s="24"/>
      <c r="KTY28" s="24"/>
      <c r="KUC28" s="24"/>
      <c r="KUG28" s="24"/>
      <c r="KUK28" s="24"/>
      <c r="KUO28" s="24"/>
      <c r="KUS28" s="24"/>
      <c r="KUW28" s="24"/>
      <c r="KVA28" s="24"/>
      <c r="KVE28" s="24"/>
      <c r="KVI28" s="24"/>
      <c r="KVM28" s="24"/>
      <c r="KVQ28" s="24"/>
      <c r="KVU28" s="24"/>
      <c r="KVY28" s="24"/>
      <c r="KWC28" s="24"/>
      <c r="KWG28" s="24"/>
      <c r="KWK28" s="24"/>
      <c r="KWO28" s="24"/>
      <c r="KWS28" s="24"/>
      <c r="KWW28" s="24"/>
      <c r="KXA28" s="24"/>
      <c r="KXE28" s="24"/>
      <c r="KXI28" s="24"/>
      <c r="KXM28" s="24"/>
      <c r="KXQ28" s="24"/>
      <c r="KXU28" s="24"/>
      <c r="KXY28" s="24"/>
      <c r="KYC28" s="24"/>
      <c r="KYG28" s="24"/>
      <c r="KYK28" s="24"/>
      <c r="KYO28" s="24"/>
      <c r="KYS28" s="24"/>
      <c r="KYW28" s="24"/>
      <c r="KZA28" s="24"/>
      <c r="KZE28" s="24"/>
      <c r="KZI28" s="24"/>
      <c r="KZM28" s="24"/>
      <c r="KZQ28" s="24"/>
      <c r="KZU28" s="24"/>
      <c r="KZY28" s="24"/>
      <c r="LAC28" s="24"/>
      <c r="LAG28" s="24"/>
      <c r="LAK28" s="24"/>
      <c r="LAO28" s="24"/>
      <c r="LAS28" s="24"/>
      <c r="LAW28" s="24"/>
      <c r="LBA28" s="24"/>
      <c r="LBE28" s="24"/>
      <c r="LBI28" s="24"/>
      <c r="LBM28" s="24"/>
      <c r="LBQ28" s="24"/>
      <c r="LBU28" s="24"/>
      <c r="LBY28" s="24"/>
      <c r="LCC28" s="24"/>
      <c r="LCG28" s="24"/>
      <c r="LCK28" s="24"/>
      <c r="LCO28" s="24"/>
      <c r="LCS28" s="24"/>
      <c r="LCW28" s="24"/>
      <c r="LDA28" s="24"/>
      <c r="LDE28" s="24"/>
      <c r="LDI28" s="24"/>
      <c r="LDM28" s="24"/>
      <c r="LDQ28" s="24"/>
      <c r="LDU28" s="24"/>
      <c r="LDY28" s="24"/>
      <c r="LEC28" s="24"/>
      <c r="LEG28" s="24"/>
      <c r="LEK28" s="24"/>
      <c r="LEO28" s="24"/>
      <c r="LES28" s="24"/>
      <c r="LEW28" s="24"/>
      <c r="LFA28" s="24"/>
      <c r="LFE28" s="24"/>
      <c r="LFI28" s="24"/>
      <c r="LFM28" s="24"/>
      <c r="LFQ28" s="24"/>
      <c r="LFU28" s="24"/>
      <c r="LFY28" s="24"/>
      <c r="LGC28" s="24"/>
      <c r="LGG28" s="24"/>
      <c r="LGK28" s="24"/>
      <c r="LGO28" s="24"/>
      <c r="LGS28" s="24"/>
      <c r="LGW28" s="24"/>
      <c r="LHA28" s="24"/>
      <c r="LHE28" s="24"/>
      <c r="LHI28" s="24"/>
      <c r="LHM28" s="24"/>
      <c r="LHQ28" s="24"/>
      <c r="LHU28" s="24"/>
      <c r="LHY28" s="24"/>
      <c r="LIC28" s="24"/>
      <c r="LIG28" s="24"/>
      <c r="LIK28" s="24"/>
      <c r="LIO28" s="24"/>
      <c r="LIS28" s="24"/>
      <c r="LIW28" s="24"/>
      <c r="LJA28" s="24"/>
      <c r="LJE28" s="24"/>
      <c r="LJI28" s="24"/>
      <c r="LJM28" s="24"/>
      <c r="LJQ28" s="24"/>
      <c r="LJU28" s="24"/>
      <c r="LJY28" s="24"/>
      <c r="LKC28" s="24"/>
      <c r="LKG28" s="24"/>
      <c r="LKK28" s="24"/>
      <c r="LKO28" s="24"/>
      <c r="LKS28" s="24"/>
      <c r="LKW28" s="24"/>
      <c r="LLA28" s="24"/>
      <c r="LLE28" s="24"/>
      <c r="LLI28" s="24"/>
      <c r="LLM28" s="24"/>
      <c r="LLQ28" s="24"/>
      <c r="LLU28" s="24"/>
      <c r="LLY28" s="24"/>
      <c r="LMC28" s="24"/>
      <c r="LMG28" s="24"/>
      <c r="LMK28" s="24"/>
      <c r="LMO28" s="24"/>
      <c r="LMS28" s="24"/>
      <c r="LMW28" s="24"/>
      <c r="LNA28" s="24"/>
      <c r="LNE28" s="24"/>
      <c r="LNI28" s="24"/>
      <c r="LNM28" s="24"/>
      <c r="LNQ28" s="24"/>
      <c r="LNU28" s="24"/>
      <c r="LNY28" s="24"/>
      <c r="LOC28" s="24"/>
      <c r="LOG28" s="24"/>
      <c r="LOK28" s="24"/>
      <c r="LOO28" s="24"/>
      <c r="LOS28" s="24"/>
      <c r="LOW28" s="24"/>
      <c r="LPA28" s="24"/>
      <c r="LPE28" s="24"/>
      <c r="LPI28" s="24"/>
      <c r="LPM28" s="24"/>
      <c r="LPQ28" s="24"/>
      <c r="LPU28" s="24"/>
      <c r="LPY28" s="24"/>
      <c r="LQC28" s="24"/>
      <c r="LQG28" s="24"/>
      <c r="LQK28" s="24"/>
      <c r="LQO28" s="24"/>
      <c r="LQS28" s="24"/>
      <c r="LQW28" s="24"/>
      <c r="LRA28" s="24"/>
      <c r="LRE28" s="24"/>
      <c r="LRI28" s="24"/>
      <c r="LRM28" s="24"/>
      <c r="LRQ28" s="24"/>
      <c r="LRU28" s="24"/>
      <c r="LRY28" s="24"/>
      <c r="LSC28" s="24"/>
      <c r="LSG28" s="24"/>
      <c r="LSK28" s="24"/>
      <c r="LSO28" s="24"/>
      <c r="LSS28" s="24"/>
      <c r="LSW28" s="24"/>
      <c r="LTA28" s="24"/>
      <c r="LTE28" s="24"/>
      <c r="LTI28" s="24"/>
      <c r="LTM28" s="24"/>
      <c r="LTQ28" s="24"/>
      <c r="LTU28" s="24"/>
      <c r="LTY28" s="24"/>
      <c r="LUC28" s="24"/>
      <c r="LUG28" s="24"/>
      <c r="LUK28" s="24"/>
      <c r="LUO28" s="24"/>
      <c r="LUS28" s="24"/>
      <c r="LUW28" s="24"/>
      <c r="LVA28" s="24"/>
      <c r="LVE28" s="24"/>
      <c r="LVI28" s="24"/>
      <c r="LVM28" s="24"/>
      <c r="LVQ28" s="24"/>
      <c r="LVU28" s="24"/>
      <c r="LVY28" s="24"/>
      <c r="LWC28" s="24"/>
      <c r="LWG28" s="24"/>
      <c r="LWK28" s="24"/>
      <c r="LWO28" s="24"/>
      <c r="LWS28" s="24"/>
      <c r="LWW28" s="24"/>
      <c r="LXA28" s="24"/>
      <c r="LXE28" s="24"/>
      <c r="LXI28" s="24"/>
      <c r="LXM28" s="24"/>
      <c r="LXQ28" s="24"/>
      <c r="LXU28" s="24"/>
      <c r="LXY28" s="24"/>
      <c r="LYC28" s="24"/>
      <c r="LYG28" s="24"/>
      <c r="LYK28" s="24"/>
      <c r="LYO28" s="24"/>
      <c r="LYS28" s="24"/>
      <c r="LYW28" s="24"/>
      <c r="LZA28" s="24"/>
      <c r="LZE28" s="24"/>
      <c r="LZI28" s="24"/>
      <c r="LZM28" s="24"/>
      <c r="LZQ28" s="24"/>
      <c r="LZU28" s="24"/>
      <c r="LZY28" s="24"/>
      <c r="MAC28" s="24"/>
      <c r="MAG28" s="24"/>
      <c r="MAK28" s="24"/>
      <c r="MAO28" s="24"/>
      <c r="MAS28" s="24"/>
      <c r="MAW28" s="24"/>
      <c r="MBA28" s="24"/>
      <c r="MBE28" s="24"/>
      <c r="MBI28" s="24"/>
      <c r="MBM28" s="24"/>
      <c r="MBQ28" s="24"/>
      <c r="MBU28" s="24"/>
      <c r="MBY28" s="24"/>
      <c r="MCC28" s="24"/>
      <c r="MCG28" s="24"/>
      <c r="MCK28" s="24"/>
      <c r="MCO28" s="24"/>
      <c r="MCS28" s="24"/>
      <c r="MCW28" s="24"/>
      <c r="MDA28" s="24"/>
      <c r="MDE28" s="24"/>
      <c r="MDI28" s="24"/>
      <c r="MDM28" s="24"/>
      <c r="MDQ28" s="24"/>
      <c r="MDU28" s="24"/>
      <c r="MDY28" s="24"/>
      <c r="MEC28" s="24"/>
      <c r="MEG28" s="24"/>
      <c r="MEK28" s="24"/>
      <c r="MEO28" s="24"/>
      <c r="MES28" s="24"/>
      <c r="MEW28" s="24"/>
      <c r="MFA28" s="24"/>
      <c r="MFE28" s="24"/>
      <c r="MFI28" s="24"/>
      <c r="MFM28" s="24"/>
      <c r="MFQ28" s="24"/>
      <c r="MFU28" s="24"/>
      <c r="MFY28" s="24"/>
      <c r="MGC28" s="24"/>
      <c r="MGG28" s="24"/>
      <c r="MGK28" s="24"/>
      <c r="MGO28" s="24"/>
      <c r="MGS28" s="24"/>
      <c r="MGW28" s="24"/>
      <c r="MHA28" s="24"/>
      <c r="MHE28" s="24"/>
      <c r="MHI28" s="24"/>
      <c r="MHM28" s="24"/>
      <c r="MHQ28" s="24"/>
      <c r="MHU28" s="24"/>
      <c r="MHY28" s="24"/>
      <c r="MIC28" s="24"/>
      <c r="MIG28" s="24"/>
      <c r="MIK28" s="24"/>
      <c r="MIO28" s="24"/>
      <c r="MIS28" s="24"/>
      <c r="MIW28" s="24"/>
      <c r="MJA28" s="24"/>
      <c r="MJE28" s="24"/>
      <c r="MJI28" s="24"/>
      <c r="MJM28" s="24"/>
      <c r="MJQ28" s="24"/>
      <c r="MJU28" s="24"/>
      <c r="MJY28" s="24"/>
      <c r="MKC28" s="24"/>
      <c r="MKG28" s="24"/>
      <c r="MKK28" s="24"/>
      <c r="MKO28" s="24"/>
      <c r="MKS28" s="24"/>
      <c r="MKW28" s="24"/>
      <c r="MLA28" s="24"/>
      <c r="MLE28" s="24"/>
      <c r="MLI28" s="24"/>
      <c r="MLM28" s="24"/>
      <c r="MLQ28" s="24"/>
      <c r="MLU28" s="24"/>
      <c r="MLY28" s="24"/>
      <c r="MMC28" s="24"/>
      <c r="MMG28" s="24"/>
      <c r="MMK28" s="24"/>
      <c r="MMO28" s="24"/>
      <c r="MMS28" s="24"/>
      <c r="MMW28" s="24"/>
      <c r="MNA28" s="24"/>
      <c r="MNE28" s="24"/>
      <c r="MNI28" s="24"/>
      <c r="MNM28" s="24"/>
      <c r="MNQ28" s="24"/>
      <c r="MNU28" s="24"/>
      <c r="MNY28" s="24"/>
      <c r="MOC28" s="24"/>
      <c r="MOG28" s="24"/>
      <c r="MOK28" s="24"/>
      <c r="MOO28" s="24"/>
      <c r="MOS28" s="24"/>
      <c r="MOW28" s="24"/>
      <c r="MPA28" s="24"/>
      <c r="MPE28" s="24"/>
      <c r="MPI28" s="24"/>
      <c r="MPM28" s="24"/>
      <c r="MPQ28" s="24"/>
      <c r="MPU28" s="24"/>
      <c r="MPY28" s="24"/>
      <c r="MQC28" s="24"/>
      <c r="MQG28" s="24"/>
      <c r="MQK28" s="24"/>
      <c r="MQO28" s="24"/>
      <c r="MQS28" s="24"/>
      <c r="MQW28" s="24"/>
      <c r="MRA28" s="24"/>
      <c r="MRE28" s="24"/>
      <c r="MRI28" s="24"/>
      <c r="MRM28" s="24"/>
      <c r="MRQ28" s="24"/>
      <c r="MRU28" s="24"/>
      <c r="MRY28" s="24"/>
      <c r="MSC28" s="24"/>
      <c r="MSG28" s="24"/>
      <c r="MSK28" s="24"/>
      <c r="MSO28" s="24"/>
      <c r="MSS28" s="24"/>
      <c r="MSW28" s="24"/>
      <c r="MTA28" s="24"/>
      <c r="MTE28" s="24"/>
      <c r="MTI28" s="24"/>
      <c r="MTM28" s="24"/>
      <c r="MTQ28" s="24"/>
      <c r="MTU28" s="24"/>
      <c r="MTY28" s="24"/>
      <c r="MUC28" s="24"/>
      <c r="MUG28" s="24"/>
      <c r="MUK28" s="24"/>
      <c r="MUO28" s="24"/>
      <c r="MUS28" s="24"/>
      <c r="MUW28" s="24"/>
      <c r="MVA28" s="24"/>
      <c r="MVE28" s="24"/>
      <c r="MVI28" s="24"/>
      <c r="MVM28" s="24"/>
      <c r="MVQ28" s="24"/>
      <c r="MVU28" s="24"/>
      <c r="MVY28" s="24"/>
      <c r="MWC28" s="24"/>
      <c r="MWG28" s="24"/>
      <c r="MWK28" s="24"/>
      <c r="MWO28" s="24"/>
      <c r="MWS28" s="24"/>
      <c r="MWW28" s="24"/>
      <c r="MXA28" s="24"/>
      <c r="MXE28" s="24"/>
      <c r="MXI28" s="24"/>
      <c r="MXM28" s="24"/>
      <c r="MXQ28" s="24"/>
      <c r="MXU28" s="24"/>
      <c r="MXY28" s="24"/>
      <c r="MYC28" s="24"/>
      <c r="MYG28" s="24"/>
      <c r="MYK28" s="24"/>
      <c r="MYO28" s="24"/>
      <c r="MYS28" s="24"/>
      <c r="MYW28" s="24"/>
      <c r="MZA28" s="24"/>
      <c r="MZE28" s="24"/>
      <c r="MZI28" s="24"/>
      <c r="MZM28" s="24"/>
      <c r="MZQ28" s="24"/>
      <c r="MZU28" s="24"/>
      <c r="MZY28" s="24"/>
      <c r="NAC28" s="24"/>
      <c r="NAG28" s="24"/>
      <c r="NAK28" s="24"/>
      <c r="NAO28" s="24"/>
      <c r="NAS28" s="24"/>
      <c r="NAW28" s="24"/>
      <c r="NBA28" s="24"/>
      <c r="NBE28" s="24"/>
      <c r="NBI28" s="24"/>
      <c r="NBM28" s="24"/>
      <c r="NBQ28" s="24"/>
      <c r="NBU28" s="24"/>
      <c r="NBY28" s="24"/>
      <c r="NCC28" s="24"/>
      <c r="NCG28" s="24"/>
      <c r="NCK28" s="24"/>
      <c r="NCO28" s="24"/>
      <c r="NCS28" s="24"/>
      <c r="NCW28" s="24"/>
      <c r="NDA28" s="24"/>
      <c r="NDE28" s="24"/>
      <c r="NDI28" s="24"/>
      <c r="NDM28" s="24"/>
      <c r="NDQ28" s="24"/>
      <c r="NDU28" s="24"/>
      <c r="NDY28" s="24"/>
      <c r="NEC28" s="24"/>
      <c r="NEG28" s="24"/>
      <c r="NEK28" s="24"/>
      <c r="NEO28" s="24"/>
      <c r="NES28" s="24"/>
      <c r="NEW28" s="24"/>
      <c r="NFA28" s="24"/>
      <c r="NFE28" s="24"/>
      <c r="NFI28" s="24"/>
      <c r="NFM28" s="24"/>
      <c r="NFQ28" s="24"/>
      <c r="NFU28" s="24"/>
      <c r="NFY28" s="24"/>
      <c r="NGC28" s="24"/>
      <c r="NGG28" s="24"/>
      <c r="NGK28" s="24"/>
      <c r="NGO28" s="24"/>
      <c r="NGS28" s="24"/>
      <c r="NGW28" s="24"/>
      <c r="NHA28" s="24"/>
      <c r="NHE28" s="24"/>
      <c r="NHI28" s="24"/>
      <c r="NHM28" s="24"/>
      <c r="NHQ28" s="24"/>
      <c r="NHU28" s="24"/>
      <c r="NHY28" s="24"/>
      <c r="NIC28" s="24"/>
      <c r="NIG28" s="24"/>
      <c r="NIK28" s="24"/>
      <c r="NIO28" s="24"/>
      <c r="NIS28" s="24"/>
      <c r="NIW28" s="24"/>
      <c r="NJA28" s="24"/>
      <c r="NJE28" s="24"/>
      <c r="NJI28" s="24"/>
      <c r="NJM28" s="24"/>
      <c r="NJQ28" s="24"/>
      <c r="NJU28" s="24"/>
      <c r="NJY28" s="24"/>
      <c r="NKC28" s="24"/>
      <c r="NKG28" s="24"/>
      <c r="NKK28" s="24"/>
      <c r="NKO28" s="24"/>
      <c r="NKS28" s="24"/>
      <c r="NKW28" s="24"/>
      <c r="NLA28" s="24"/>
      <c r="NLE28" s="24"/>
      <c r="NLI28" s="24"/>
      <c r="NLM28" s="24"/>
      <c r="NLQ28" s="24"/>
      <c r="NLU28" s="24"/>
      <c r="NLY28" s="24"/>
      <c r="NMC28" s="24"/>
      <c r="NMG28" s="24"/>
      <c r="NMK28" s="24"/>
      <c r="NMO28" s="24"/>
      <c r="NMS28" s="24"/>
      <c r="NMW28" s="24"/>
      <c r="NNA28" s="24"/>
      <c r="NNE28" s="24"/>
      <c r="NNI28" s="24"/>
      <c r="NNM28" s="24"/>
      <c r="NNQ28" s="24"/>
      <c r="NNU28" s="24"/>
      <c r="NNY28" s="24"/>
      <c r="NOC28" s="24"/>
      <c r="NOG28" s="24"/>
      <c r="NOK28" s="24"/>
      <c r="NOO28" s="24"/>
      <c r="NOS28" s="24"/>
      <c r="NOW28" s="24"/>
      <c r="NPA28" s="24"/>
      <c r="NPE28" s="24"/>
      <c r="NPI28" s="24"/>
      <c r="NPM28" s="24"/>
      <c r="NPQ28" s="24"/>
      <c r="NPU28" s="24"/>
      <c r="NPY28" s="24"/>
      <c r="NQC28" s="24"/>
      <c r="NQG28" s="24"/>
      <c r="NQK28" s="24"/>
      <c r="NQO28" s="24"/>
      <c r="NQS28" s="24"/>
      <c r="NQW28" s="24"/>
      <c r="NRA28" s="24"/>
      <c r="NRE28" s="24"/>
      <c r="NRI28" s="24"/>
      <c r="NRM28" s="24"/>
      <c r="NRQ28" s="24"/>
      <c r="NRU28" s="24"/>
      <c r="NRY28" s="24"/>
      <c r="NSC28" s="24"/>
      <c r="NSG28" s="24"/>
      <c r="NSK28" s="24"/>
      <c r="NSO28" s="24"/>
      <c r="NSS28" s="24"/>
      <c r="NSW28" s="24"/>
      <c r="NTA28" s="24"/>
      <c r="NTE28" s="24"/>
      <c r="NTI28" s="24"/>
      <c r="NTM28" s="24"/>
      <c r="NTQ28" s="24"/>
      <c r="NTU28" s="24"/>
      <c r="NTY28" s="24"/>
      <c r="NUC28" s="24"/>
      <c r="NUG28" s="24"/>
      <c r="NUK28" s="24"/>
      <c r="NUO28" s="24"/>
      <c r="NUS28" s="24"/>
      <c r="NUW28" s="24"/>
      <c r="NVA28" s="24"/>
      <c r="NVE28" s="24"/>
      <c r="NVI28" s="24"/>
      <c r="NVM28" s="24"/>
      <c r="NVQ28" s="24"/>
      <c r="NVU28" s="24"/>
      <c r="NVY28" s="24"/>
      <c r="NWC28" s="24"/>
      <c r="NWG28" s="24"/>
      <c r="NWK28" s="24"/>
      <c r="NWO28" s="24"/>
      <c r="NWS28" s="24"/>
      <c r="NWW28" s="24"/>
      <c r="NXA28" s="24"/>
      <c r="NXE28" s="24"/>
      <c r="NXI28" s="24"/>
      <c r="NXM28" s="24"/>
      <c r="NXQ28" s="24"/>
      <c r="NXU28" s="24"/>
      <c r="NXY28" s="24"/>
      <c r="NYC28" s="24"/>
      <c r="NYG28" s="24"/>
      <c r="NYK28" s="24"/>
      <c r="NYO28" s="24"/>
      <c r="NYS28" s="24"/>
      <c r="NYW28" s="24"/>
      <c r="NZA28" s="24"/>
      <c r="NZE28" s="24"/>
      <c r="NZI28" s="24"/>
      <c r="NZM28" s="24"/>
      <c r="NZQ28" s="24"/>
      <c r="NZU28" s="24"/>
      <c r="NZY28" s="24"/>
      <c r="OAC28" s="24"/>
      <c r="OAG28" s="24"/>
      <c r="OAK28" s="24"/>
      <c r="OAO28" s="24"/>
      <c r="OAS28" s="24"/>
      <c r="OAW28" s="24"/>
      <c r="OBA28" s="24"/>
      <c r="OBE28" s="24"/>
      <c r="OBI28" s="24"/>
      <c r="OBM28" s="24"/>
      <c r="OBQ28" s="24"/>
      <c r="OBU28" s="24"/>
      <c r="OBY28" s="24"/>
      <c r="OCC28" s="24"/>
      <c r="OCG28" s="24"/>
      <c r="OCK28" s="24"/>
      <c r="OCO28" s="24"/>
      <c r="OCS28" s="24"/>
      <c r="OCW28" s="24"/>
      <c r="ODA28" s="24"/>
      <c r="ODE28" s="24"/>
      <c r="ODI28" s="24"/>
      <c r="ODM28" s="24"/>
      <c r="ODQ28" s="24"/>
      <c r="ODU28" s="24"/>
      <c r="ODY28" s="24"/>
      <c r="OEC28" s="24"/>
      <c r="OEG28" s="24"/>
      <c r="OEK28" s="24"/>
      <c r="OEO28" s="24"/>
      <c r="OES28" s="24"/>
      <c r="OEW28" s="24"/>
      <c r="OFA28" s="24"/>
      <c r="OFE28" s="24"/>
      <c r="OFI28" s="24"/>
      <c r="OFM28" s="24"/>
      <c r="OFQ28" s="24"/>
      <c r="OFU28" s="24"/>
      <c r="OFY28" s="24"/>
      <c r="OGC28" s="24"/>
      <c r="OGG28" s="24"/>
      <c r="OGK28" s="24"/>
      <c r="OGO28" s="24"/>
      <c r="OGS28" s="24"/>
      <c r="OGW28" s="24"/>
      <c r="OHA28" s="24"/>
      <c r="OHE28" s="24"/>
      <c r="OHI28" s="24"/>
      <c r="OHM28" s="24"/>
      <c r="OHQ28" s="24"/>
      <c r="OHU28" s="24"/>
      <c r="OHY28" s="24"/>
      <c r="OIC28" s="24"/>
      <c r="OIG28" s="24"/>
      <c r="OIK28" s="24"/>
      <c r="OIO28" s="24"/>
      <c r="OIS28" s="24"/>
      <c r="OIW28" s="24"/>
      <c r="OJA28" s="24"/>
      <c r="OJE28" s="24"/>
      <c r="OJI28" s="24"/>
      <c r="OJM28" s="24"/>
      <c r="OJQ28" s="24"/>
      <c r="OJU28" s="24"/>
      <c r="OJY28" s="24"/>
      <c r="OKC28" s="24"/>
      <c r="OKG28" s="24"/>
      <c r="OKK28" s="24"/>
      <c r="OKO28" s="24"/>
      <c r="OKS28" s="24"/>
      <c r="OKW28" s="24"/>
      <c r="OLA28" s="24"/>
      <c r="OLE28" s="24"/>
      <c r="OLI28" s="24"/>
      <c r="OLM28" s="24"/>
      <c r="OLQ28" s="24"/>
      <c r="OLU28" s="24"/>
      <c r="OLY28" s="24"/>
      <c r="OMC28" s="24"/>
      <c r="OMG28" s="24"/>
      <c r="OMK28" s="24"/>
      <c r="OMO28" s="24"/>
      <c r="OMS28" s="24"/>
      <c r="OMW28" s="24"/>
      <c r="ONA28" s="24"/>
      <c r="ONE28" s="24"/>
      <c r="ONI28" s="24"/>
      <c r="ONM28" s="24"/>
      <c r="ONQ28" s="24"/>
      <c r="ONU28" s="24"/>
      <c r="ONY28" s="24"/>
      <c r="OOC28" s="24"/>
      <c r="OOG28" s="24"/>
      <c r="OOK28" s="24"/>
      <c r="OOO28" s="24"/>
      <c r="OOS28" s="24"/>
      <c r="OOW28" s="24"/>
      <c r="OPA28" s="24"/>
      <c r="OPE28" s="24"/>
      <c r="OPI28" s="24"/>
      <c r="OPM28" s="24"/>
      <c r="OPQ28" s="24"/>
      <c r="OPU28" s="24"/>
      <c r="OPY28" s="24"/>
      <c r="OQC28" s="24"/>
      <c r="OQG28" s="24"/>
      <c r="OQK28" s="24"/>
      <c r="OQO28" s="24"/>
      <c r="OQS28" s="24"/>
      <c r="OQW28" s="24"/>
      <c r="ORA28" s="24"/>
      <c r="ORE28" s="24"/>
      <c r="ORI28" s="24"/>
      <c r="ORM28" s="24"/>
      <c r="ORQ28" s="24"/>
      <c r="ORU28" s="24"/>
      <c r="ORY28" s="24"/>
      <c r="OSC28" s="24"/>
      <c r="OSG28" s="24"/>
      <c r="OSK28" s="24"/>
      <c r="OSO28" s="24"/>
      <c r="OSS28" s="24"/>
      <c r="OSW28" s="24"/>
      <c r="OTA28" s="24"/>
      <c r="OTE28" s="24"/>
      <c r="OTI28" s="24"/>
      <c r="OTM28" s="24"/>
      <c r="OTQ28" s="24"/>
      <c r="OTU28" s="24"/>
      <c r="OTY28" s="24"/>
      <c r="OUC28" s="24"/>
      <c r="OUG28" s="24"/>
      <c r="OUK28" s="24"/>
      <c r="OUO28" s="24"/>
      <c r="OUS28" s="24"/>
      <c r="OUW28" s="24"/>
      <c r="OVA28" s="24"/>
      <c r="OVE28" s="24"/>
      <c r="OVI28" s="24"/>
      <c r="OVM28" s="24"/>
      <c r="OVQ28" s="24"/>
      <c r="OVU28" s="24"/>
      <c r="OVY28" s="24"/>
      <c r="OWC28" s="24"/>
      <c r="OWG28" s="24"/>
      <c r="OWK28" s="24"/>
      <c r="OWO28" s="24"/>
      <c r="OWS28" s="24"/>
      <c r="OWW28" s="24"/>
      <c r="OXA28" s="24"/>
      <c r="OXE28" s="24"/>
      <c r="OXI28" s="24"/>
      <c r="OXM28" s="24"/>
      <c r="OXQ28" s="24"/>
      <c r="OXU28" s="24"/>
      <c r="OXY28" s="24"/>
      <c r="OYC28" s="24"/>
      <c r="OYG28" s="24"/>
      <c r="OYK28" s="24"/>
      <c r="OYO28" s="24"/>
      <c r="OYS28" s="24"/>
      <c r="OYW28" s="24"/>
      <c r="OZA28" s="24"/>
      <c r="OZE28" s="24"/>
      <c r="OZI28" s="24"/>
      <c r="OZM28" s="24"/>
      <c r="OZQ28" s="24"/>
      <c r="OZU28" s="24"/>
      <c r="OZY28" s="24"/>
      <c r="PAC28" s="24"/>
      <c r="PAG28" s="24"/>
      <c r="PAK28" s="24"/>
      <c r="PAO28" s="24"/>
      <c r="PAS28" s="24"/>
      <c r="PAW28" s="24"/>
      <c r="PBA28" s="24"/>
      <c r="PBE28" s="24"/>
      <c r="PBI28" s="24"/>
      <c r="PBM28" s="24"/>
      <c r="PBQ28" s="24"/>
      <c r="PBU28" s="24"/>
      <c r="PBY28" s="24"/>
      <c r="PCC28" s="24"/>
      <c r="PCG28" s="24"/>
      <c r="PCK28" s="24"/>
      <c r="PCO28" s="24"/>
      <c r="PCS28" s="24"/>
      <c r="PCW28" s="24"/>
      <c r="PDA28" s="24"/>
      <c r="PDE28" s="24"/>
      <c r="PDI28" s="24"/>
      <c r="PDM28" s="24"/>
      <c r="PDQ28" s="24"/>
      <c r="PDU28" s="24"/>
      <c r="PDY28" s="24"/>
      <c r="PEC28" s="24"/>
      <c r="PEG28" s="24"/>
      <c r="PEK28" s="24"/>
      <c r="PEO28" s="24"/>
      <c r="PES28" s="24"/>
      <c r="PEW28" s="24"/>
      <c r="PFA28" s="24"/>
      <c r="PFE28" s="24"/>
      <c r="PFI28" s="24"/>
      <c r="PFM28" s="24"/>
      <c r="PFQ28" s="24"/>
      <c r="PFU28" s="24"/>
      <c r="PFY28" s="24"/>
      <c r="PGC28" s="24"/>
      <c r="PGG28" s="24"/>
      <c r="PGK28" s="24"/>
      <c r="PGO28" s="24"/>
      <c r="PGS28" s="24"/>
      <c r="PGW28" s="24"/>
      <c r="PHA28" s="24"/>
      <c r="PHE28" s="24"/>
      <c r="PHI28" s="24"/>
      <c r="PHM28" s="24"/>
      <c r="PHQ28" s="24"/>
      <c r="PHU28" s="24"/>
      <c r="PHY28" s="24"/>
      <c r="PIC28" s="24"/>
      <c r="PIG28" s="24"/>
      <c r="PIK28" s="24"/>
      <c r="PIO28" s="24"/>
      <c r="PIS28" s="24"/>
      <c r="PIW28" s="24"/>
      <c r="PJA28" s="24"/>
      <c r="PJE28" s="24"/>
      <c r="PJI28" s="24"/>
      <c r="PJM28" s="24"/>
      <c r="PJQ28" s="24"/>
      <c r="PJU28" s="24"/>
      <c r="PJY28" s="24"/>
      <c r="PKC28" s="24"/>
      <c r="PKG28" s="24"/>
      <c r="PKK28" s="24"/>
      <c r="PKO28" s="24"/>
      <c r="PKS28" s="24"/>
      <c r="PKW28" s="24"/>
      <c r="PLA28" s="24"/>
      <c r="PLE28" s="24"/>
      <c r="PLI28" s="24"/>
      <c r="PLM28" s="24"/>
      <c r="PLQ28" s="24"/>
      <c r="PLU28" s="24"/>
      <c r="PLY28" s="24"/>
      <c r="PMC28" s="24"/>
      <c r="PMG28" s="24"/>
      <c r="PMK28" s="24"/>
      <c r="PMO28" s="24"/>
      <c r="PMS28" s="24"/>
      <c r="PMW28" s="24"/>
      <c r="PNA28" s="24"/>
      <c r="PNE28" s="24"/>
      <c r="PNI28" s="24"/>
      <c r="PNM28" s="24"/>
      <c r="PNQ28" s="24"/>
      <c r="PNU28" s="24"/>
      <c r="PNY28" s="24"/>
      <c r="POC28" s="24"/>
      <c r="POG28" s="24"/>
      <c r="POK28" s="24"/>
      <c r="POO28" s="24"/>
      <c r="POS28" s="24"/>
      <c r="POW28" s="24"/>
      <c r="PPA28" s="24"/>
      <c r="PPE28" s="24"/>
      <c r="PPI28" s="24"/>
      <c r="PPM28" s="24"/>
      <c r="PPQ28" s="24"/>
      <c r="PPU28" s="24"/>
      <c r="PPY28" s="24"/>
      <c r="PQC28" s="24"/>
      <c r="PQG28" s="24"/>
      <c r="PQK28" s="24"/>
      <c r="PQO28" s="24"/>
      <c r="PQS28" s="24"/>
      <c r="PQW28" s="24"/>
      <c r="PRA28" s="24"/>
      <c r="PRE28" s="24"/>
      <c r="PRI28" s="24"/>
      <c r="PRM28" s="24"/>
      <c r="PRQ28" s="24"/>
      <c r="PRU28" s="24"/>
      <c r="PRY28" s="24"/>
      <c r="PSC28" s="24"/>
      <c r="PSG28" s="24"/>
      <c r="PSK28" s="24"/>
      <c r="PSO28" s="24"/>
      <c r="PSS28" s="24"/>
      <c r="PSW28" s="24"/>
      <c r="PTA28" s="24"/>
      <c r="PTE28" s="24"/>
      <c r="PTI28" s="24"/>
      <c r="PTM28" s="24"/>
      <c r="PTQ28" s="24"/>
      <c r="PTU28" s="24"/>
      <c r="PTY28" s="24"/>
      <c r="PUC28" s="24"/>
      <c r="PUG28" s="24"/>
      <c r="PUK28" s="24"/>
      <c r="PUO28" s="24"/>
      <c r="PUS28" s="24"/>
      <c r="PUW28" s="24"/>
      <c r="PVA28" s="24"/>
      <c r="PVE28" s="24"/>
      <c r="PVI28" s="24"/>
      <c r="PVM28" s="24"/>
      <c r="PVQ28" s="24"/>
      <c r="PVU28" s="24"/>
      <c r="PVY28" s="24"/>
      <c r="PWC28" s="24"/>
      <c r="PWG28" s="24"/>
      <c r="PWK28" s="24"/>
      <c r="PWO28" s="24"/>
      <c r="PWS28" s="24"/>
      <c r="PWW28" s="24"/>
      <c r="PXA28" s="24"/>
      <c r="PXE28" s="24"/>
      <c r="PXI28" s="24"/>
      <c r="PXM28" s="24"/>
      <c r="PXQ28" s="24"/>
      <c r="PXU28" s="24"/>
      <c r="PXY28" s="24"/>
      <c r="PYC28" s="24"/>
      <c r="PYG28" s="24"/>
      <c r="PYK28" s="24"/>
      <c r="PYO28" s="24"/>
      <c r="PYS28" s="24"/>
      <c r="PYW28" s="24"/>
      <c r="PZA28" s="24"/>
      <c r="PZE28" s="24"/>
      <c r="PZI28" s="24"/>
      <c r="PZM28" s="24"/>
      <c r="PZQ28" s="24"/>
      <c r="PZU28" s="24"/>
      <c r="PZY28" s="24"/>
      <c r="QAC28" s="24"/>
      <c r="QAG28" s="24"/>
      <c r="QAK28" s="24"/>
      <c r="QAO28" s="24"/>
      <c r="QAS28" s="24"/>
      <c r="QAW28" s="24"/>
      <c r="QBA28" s="24"/>
      <c r="QBE28" s="24"/>
      <c r="QBI28" s="24"/>
      <c r="QBM28" s="24"/>
      <c r="QBQ28" s="24"/>
      <c r="QBU28" s="24"/>
      <c r="QBY28" s="24"/>
      <c r="QCC28" s="24"/>
      <c r="QCG28" s="24"/>
      <c r="QCK28" s="24"/>
      <c r="QCO28" s="24"/>
      <c r="QCS28" s="24"/>
      <c r="QCW28" s="24"/>
      <c r="QDA28" s="24"/>
      <c r="QDE28" s="24"/>
      <c r="QDI28" s="24"/>
      <c r="QDM28" s="24"/>
      <c r="QDQ28" s="24"/>
      <c r="QDU28" s="24"/>
      <c r="QDY28" s="24"/>
      <c r="QEC28" s="24"/>
      <c r="QEG28" s="24"/>
      <c r="QEK28" s="24"/>
      <c r="QEO28" s="24"/>
      <c r="QES28" s="24"/>
      <c r="QEW28" s="24"/>
      <c r="QFA28" s="24"/>
      <c r="QFE28" s="24"/>
      <c r="QFI28" s="24"/>
      <c r="QFM28" s="24"/>
      <c r="QFQ28" s="24"/>
      <c r="QFU28" s="24"/>
      <c r="QFY28" s="24"/>
      <c r="QGC28" s="24"/>
      <c r="QGG28" s="24"/>
      <c r="QGK28" s="24"/>
      <c r="QGO28" s="24"/>
      <c r="QGS28" s="24"/>
      <c r="QGW28" s="24"/>
      <c r="QHA28" s="24"/>
      <c r="QHE28" s="24"/>
      <c r="QHI28" s="24"/>
      <c r="QHM28" s="24"/>
      <c r="QHQ28" s="24"/>
      <c r="QHU28" s="24"/>
      <c r="QHY28" s="24"/>
      <c r="QIC28" s="24"/>
      <c r="QIG28" s="24"/>
      <c r="QIK28" s="24"/>
      <c r="QIO28" s="24"/>
      <c r="QIS28" s="24"/>
      <c r="QIW28" s="24"/>
      <c r="QJA28" s="24"/>
      <c r="QJE28" s="24"/>
      <c r="QJI28" s="24"/>
      <c r="QJM28" s="24"/>
      <c r="QJQ28" s="24"/>
      <c r="QJU28" s="24"/>
      <c r="QJY28" s="24"/>
      <c r="QKC28" s="24"/>
      <c r="QKG28" s="24"/>
      <c r="QKK28" s="24"/>
      <c r="QKO28" s="24"/>
      <c r="QKS28" s="24"/>
      <c r="QKW28" s="24"/>
      <c r="QLA28" s="24"/>
      <c r="QLE28" s="24"/>
      <c r="QLI28" s="24"/>
      <c r="QLM28" s="24"/>
      <c r="QLQ28" s="24"/>
      <c r="QLU28" s="24"/>
      <c r="QLY28" s="24"/>
      <c r="QMC28" s="24"/>
      <c r="QMG28" s="24"/>
      <c r="QMK28" s="24"/>
      <c r="QMO28" s="24"/>
      <c r="QMS28" s="24"/>
      <c r="QMW28" s="24"/>
      <c r="QNA28" s="24"/>
      <c r="QNE28" s="24"/>
      <c r="QNI28" s="24"/>
      <c r="QNM28" s="24"/>
      <c r="QNQ28" s="24"/>
      <c r="QNU28" s="24"/>
      <c r="QNY28" s="24"/>
      <c r="QOC28" s="24"/>
      <c r="QOG28" s="24"/>
      <c r="QOK28" s="24"/>
      <c r="QOO28" s="24"/>
      <c r="QOS28" s="24"/>
      <c r="QOW28" s="24"/>
      <c r="QPA28" s="24"/>
      <c r="QPE28" s="24"/>
      <c r="QPI28" s="24"/>
      <c r="QPM28" s="24"/>
      <c r="QPQ28" s="24"/>
      <c r="QPU28" s="24"/>
      <c r="QPY28" s="24"/>
      <c r="QQC28" s="24"/>
      <c r="QQG28" s="24"/>
      <c r="QQK28" s="24"/>
      <c r="QQO28" s="24"/>
      <c r="QQS28" s="24"/>
      <c r="QQW28" s="24"/>
      <c r="QRA28" s="24"/>
      <c r="QRE28" s="24"/>
      <c r="QRI28" s="24"/>
      <c r="QRM28" s="24"/>
      <c r="QRQ28" s="24"/>
      <c r="QRU28" s="24"/>
      <c r="QRY28" s="24"/>
      <c r="QSC28" s="24"/>
      <c r="QSG28" s="24"/>
      <c r="QSK28" s="24"/>
      <c r="QSO28" s="24"/>
      <c r="QSS28" s="24"/>
      <c r="QSW28" s="24"/>
      <c r="QTA28" s="24"/>
      <c r="QTE28" s="24"/>
      <c r="QTI28" s="24"/>
      <c r="QTM28" s="24"/>
      <c r="QTQ28" s="24"/>
      <c r="QTU28" s="24"/>
      <c r="QTY28" s="24"/>
      <c r="QUC28" s="24"/>
      <c r="QUG28" s="24"/>
      <c r="QUK28" s="24"/>
      <c r="QUO28" s="24"/>
      <c r="QUS28" s="24"/>
      <c r="QUW28" s="24"/>
      <c r="QVA28" s="24"/>
      <c r="QVE28" s="24"/>
      <c r="QVI28" s="24"/>
      <c r="QVM28" s="24"/>
      <c r="QVQ28" s="24"/>
      <c r="QVU28" s="24"/>
      <c r="QVY28" s="24"/>
      <c r="QWC28" s="24"/>
      <c r="QWG28" s="24"/>
      <c r="QWK28" s="24"/>
      <c r="QWO28" s="24"/>
      <c r="QWS28" s="24"/>
      <c r="QWW28" s="24"/>
      <c r="QXA28" s="24"/>
      <c r="QXE28" s="24"/>
      <c r="QXI28" s="24"/>
      <c r="QXM28" s="24"/>
      <c r="QXQ28" s="24"/>
      <c r="QXU28" s="24"/>
      <c r="QXY28" s="24"/>
      <c r="QYC28" s="24"/>
      <c r="QYG28" s="24"/>
      <c r="QYK28" s="24"/>
      <c r="QYO28" s="24"/>
      <c r="QYS28" s="24"/>
      <c r="QYW28" s="24"/>
      <c r="QZA28" s="24"/>
      <c r="QZE28" s="24"/>
      <c r="QZI28" s="24"/>
      <c r="QZM28" s="24"/>
      <c r="QZQ28" s="24"/>
      <c r="QZU28" s="24"/>
      <c r="QZY28" s="24"/>
      <c r="RAC28" s="24"/>
      <c r="RAG28" s="24"/>
      <c r="RAK28" s="24"/>
      <c r="RAO28" s="24"/>
      <c r="RAS28" s="24"/>
      <c r="RAW28" s="24"/>
      <c r="RBA28" s="24"/>
      <c r="RBE28" s="24"/>
      <c r="RBI28" s="24"/>
      <c r="RBM28" s="24"/>
      <c r="RBQ28" s="24"/>
      <c r="RBU28" s="24"/>
      <c r="RBY28" s="24"/>
      <c r="RCC28" s="24"/>
      <c r="RCG28" s="24"/>
      <c r="RCK28" s="24"/>
      <c r="RCO28" s="24"/>
      <c r="RCS28" s="24"/>
      <c r="RCW28" s="24"/>
      <c r="RDA28" s="24"/>
      <c r="RDE28" s="24"/>
      <c r="RDI28" s="24"/>
      <c r="RDM28" s="24"/>
      <c r="RDQ28" s="24"/>
      <c r="RDU28" s="24"/>
      <c r="RDY28" s="24"/>
      <c r="REC28" s="24"/>
      <c r="REG28" s="24"/>
      <c r="REK28" s="24"/>
      <c r="REO28" s="24"/>
      <c r="RES28" s="24"/>
      <c r="REW28" s="24"/>
      <c r="RFA28" s="24"/>
      <c r="RFE28" s="24"/>
      <c r="RFI28" s="24"/>
      <c r="RFM28" s="24"/>
      <c r="RFQ28" s="24"/>
      <c r="RFU28" s="24"/>
      <c r="RFY28" s="24"/>
      <c r="RGC28" s="24"/>
      <c r="RGG28" s="24"/>
      <c r="RGK28" s="24"/>
      <c r="RGO28" s="24"/>
      <c r="RGS28" s="24"/>
      <c r="RGW28" s="24"/>
      <c r="RHA28" s="24"/>
      <c r="RHE28" s="24"/>
      <c r="RHI28" s="24"/>
      <c r="RHM28" s="24"/>
      <c r="RHQ28" s="24"/>
      <c r="RHU28" s="24"/>
      <c r="RHY28" s="24"/>
      <c r="RIC28" s="24"/>
      <c r="RIG28" s="24"/>
      <c r="RIK28" s="24"/>
      <c r="RIO28" s="24"/>
      <c r="RIS28" s="24"/>
      <c r="RIW28" s="24"/>
      <c r="RJA28" s="24"/>
      <c r="RJE28" s="24"/>
      <c r="RJI28" s="24"/>
      <c r="RJM28" s="24"/>
      <c r="RJQ28" s="24"/>
      <c r="RJU28" s="24"/>
      <c r="RJY28" s="24"/>
      <c r="RKC28" s="24"/>
      <c r="RKG28" s="24"/>
      <c r="RKK28" s="24"/>
      <c r="RKO28" s="24"/>
      <c r="RKS28" s="24"/>
      <c r="RKW28" s="24"/>
      <c r="RLA28" s="24"/>
      <c r="RLE28" s="24"/>
      <c r="RLI28" s="24"/>
      <c r="RLM28" s="24"/>
      <c r="RLQ28" s="24"/>
      <c r="RLU28" s="24"/>
      <c r="RLY28" s="24"/>
      <c r="RMC28" s="24"/>
      <c r="RMG28" s="24"/>
      <c r="RMK28" s="24"/>
      <c r="RMO28" s="24"/>
      <c r="RMS28" s="24"/>
      <c r="RMW28" s="24"/>
      <c r="RNA28" s="24"/>
      <c r="RNE28" s="24"/>
      <c r="RNI28" s="24"/>
      <c r="RNM28" s="24"/>
      <c r="RNQ28" s="24"/>
      <c r="RNU28" s="24"/>
      <c r="RNY28" s="24"/>
      <c r="ROC28" s="24"/>
      <c r="ROG28" s="24"/>
      <c r="ROK28" s="24"/>
      <c r="ROO28" s="24"/>
      <c r="ROS28" s="24"/>
      <c r="ROW28" s="24"/>
      <c r="RPA28" s="24"/>
      <c r="RPE28" s="24"/>
      <c r="RPI28" s="24"/>
      <c r="RPM28" s="24"/>
      <c r="RPQ28" s="24"/>
      <c r="RPU28" s="24"/>
      <c r="RPY28" s="24"/>
      <c r="RQC28" s="24"/>
      <c r="RQG28" s="24"/>
      <c r="RQK28" s="24"/>
      <c r="RQO28" s="24"/>
      <c r="RQS28" s="24"/>
      <c r="RQW28" s="24"/>
      <c r="RRA28" s="24"/>
      <c r="RRE28" s="24"/>
      <c r="RRI28" s="24"/>
      <c r="RRM28" s="24"/>
      <c r="RRQ28" s="24"/>
      <c r="RRU28" s="24"/>
      <c r="RRY28" s="24"/>
      <c r="RSC28" s="24"/>
      <c r="RSG28" s="24"/>
      <c r="RSK28" s="24"/>
      <c r="RSO28" s="24"/>
      <c r="RSS28" s="24"/>
      <c r="RSW28" s="24"/>
      <c r="RTA28" s="24"/>
      <c r="RTE28" s="24"/>
      <c r="RTI28" s="24"/>
      <c r="RTM28" s="24"/>
      <c r="RTQ28" s="24"/>
      <c r="RTU28" s="24"/>
      <c r="RTY28" s="24"/>
      <c r="RUC28" s="24"/>
      <c r="RUG28" s="24"/>
      <c r="RUK28" s="24"/>
      <c r="RUO28" s="24"/>
      <c r="RUS28" s="24"/>
      <c r="RUW28" s="24"/>
      <c r="RVA28" s="24"/>
      <c r="RVE28" s="24"/>
      <c r="RVI28" s="24"/>
      <c r="RVM28" s="24"/>
      <c r="RVQ28" s="24"/>
      <c r="RVU28" s="24"/>
      <c r="RVY28" s="24"/>
      <c r="RWC28" s="24"/>
      <c r="RWG28" s="24"/>
      <c r="RWK28" s="24"/>
      <c r="RWO28" s="24"/>
      <c r="RWS28" s="24"/>
      <c r="RWW28" s="24"/>
      <c r="RXA28" s="24"/>
      <c r="RXE28" s="24"/>
      <c r="RXI28" s="24"/>
      <c r="RXM28" s="24"/>
      <c r="RXQ28" s="24"/>
      <c r="RXU28" s="24"/>
      <c r="RXY28" s="24"/>
      <c r="RYC28" s="24"/>
      <c r="RYG28" s="24"/>
      <c r="RYK28" s="24"/>
      <c r="RYO28" s="24"/>
      <c r="RYS28" s="24"/>
      <c r="RYW28" s="24"/>
      <c r="RZA28" s="24"/>
      <c r="RZE28" s="24"/>
      <c r="RZI28" s="24"/>
      <c r="RZM28" s="24"/>
      <c r="RZQ28" s="24"/>
      <c r="RZU28" s="24"/>
      <c r="RZY28" s="24"/>
      <c r="SAC28" s="24"/>
      <c r="SAG28" s="24"/>
      <c r="SAK28" s="24"/>
      <c r="SAO28" s="24"/>
      <c r="SAS28" s="24"/>
      <c r="SAW28" s="24"/>
      <c r="SBA28" s="24"/>
      <c r="SBE28" s="24"/>
      <c r="SBI28" s="24"/>
      <c r="SBM28" s="24"/>
      <c r="SBQ28" s="24"/>
      <c r="SBU28" s="24"/>
      <c r="SBY28" s="24"/>
      <c r="SCC28" s="24"/>
      <c r="SCG28" s="24"/>
      <c r="SCK28" s="24"/>
      <c r="SCO28" s="24"/>
      <c r="SCS28" s="24"/>
      <c r="SCW28" s="24"/>
      <c r="SDA28" s="24"/>
      <c r="SDE28" s="24"/>
      <c r="SDI28" s="24"/>
      <c r="SDM28" s="24"/>
      <c r="SDQ28" s="24"/>
      <c r="SDU28" s="24"/>
      <c r="SDY28" s="24"/>
      <c r="SEC28" s="24"/>
      <c r="SEG28" s="24"/>
      <c r="SEK28" s="24"/>
      <c r="SEO28" s="24"/>
      <c r="SES28" s="24"/>
      <c r="SEW28" s="24"/>
      <c r="SFA28" s="24"/>
      <c r="SFE28" s="24"/>
      <c r="SFI28" s="24"/>
      <c r="SFM28" s="24"/>
      <c r="SFQ28" s="24"/>
      <c r="SFU28" s="24"/>
      <c r="SFY28" s="24"/>
      <c r="SGC28" s="24"/>
      <c r="SGG28" s="24"/>
      <c r="SGK28" s="24"/>
      <c r="SGO28" s="24"/>
      <c r="SGS28" s="24"/>
      <c r="SGW28" s="24"/>
      <c r="SHA28" s="24"/>
      <c r="SHE28" s="24"/>
      <c r="SHI28" s="24"/>
      <c r="SHM28" s="24"/>
      <c r="SHQ28" s="24"/>
      <c r="SHU28" s="24"/>
      <c r="SHY28" s="24"/>
      <c r="SIC28" s="24"/>
      <c r="SIG28" s="24"/>
      <c r="SIK28" s="24"/>
      <c r="SIO28" s="24"/>
      <c r="SIS28" s="24"/>
      <c r="SIW28" s="24"/>
      <c r="SJA28" s="24"/>
      <c r="SJE28" s="24"/>
      <c r="SJI28" s="24"/>
      <c r="SJM28" s="24"/>
      <c r="SJQ28" s="24"/>
      <c r="SJU28" s="24"/>
      <c r="SJY28" s="24"/>
      <c r="SKC28" s="24"/>
      <c r="SKG28" s="24"/>
      <c r="SKK28" s="24"/>
      <c r="SKO28" s="24"/>
      <c r="SKS28" s="24"/>
      <c r="SKW28" s="24"/>
      <c r="SLA28" s="24"/>
      <c r="SLE28" s="24"/>
      <c r="SLI28" s="24"/>
      <c r="SLM28" s="24"/>
      <c r="SLQ28" s="24"/>
      <c r="SLU28" s="24"/>
      <c r="SLY28" s="24"/>
      <c r="SMC28" s="24"/>
      <c r="SMG28" s="24"/>
      <c r="SMK28" s="24"/>
      <c r="SMO28" s="24"/>
      <c r="SMS28" s="24"/>
      <c r="SMW28" s="24"/>
      <c r="SNA28" s="24"/>
      <c r="SNE28" s="24"/>
      <c r="SNI28" s="24"/>
      <c r="SNM28" s="24"/>
      <c r="SNQ28" s="24"/>
      <c r="SNU28" s="24"/>
      <c r="SNY28" s="24"/>
      <c r="SOC28" s="24"/>
      <c r="SOG28" s="24"/>
      <c r="SOK28" s="24"/>
      <c r="SOO28" s="24"/>
      <c r="SOS28" s="24"/>
      <c r="SOW28" s="24"/>
      <c r="SPA28" s="24"/>
      <c r="SPE28" s="24"/>
      <c r="SPI28" s="24"/>
      <c r="SPM28" s="24"/>
      <c r="SPQ28" s="24"/>
      <c r="SPU28" s="24"/>
      <c r="SPY28" s="24"/>
      <c r="SQC28" s="24"/>
      <c r="SQG28" s="24"/>
      <c r="SQK28" s="24"/>
      <c r="SQO28" s="24"/>
      <c r="SQS28" s="24"/>
      <c r="SQW28" s="24"/>
      <c r="SRA28" s="24"/>
      <c r="SRE28" s="24"/>
      <c r="SRI28" s="24"/>
      <c r="SRM28" s="24"/>
      <c r="SRQ28" s="24"/>
      <c r="SRU28" s="24"/>
      <c r="SRY28" s="24"/>
      <c r="SSC28" s="24"/>
      <c r="SSG28" s="24"/>
      <c r="SSK28" s="24"/>
      <c r="SSO28" s="24"/>
      <c r="SSS28" s="24"/>
      <c r="SSW28" s="24"/>
      <c r="STA28" s="24"/>
      <c r="STE28" s="24"/>
      <c r="STI28" s="24"/>
      <c r="STM28" s="24"/>
      <c r="STQ28" s="24"/>
      <c r="STU28" s="24"/>
      <c r="STY28" s="24"/>
      <c r="SUC28" s="24"/>
      <c r="SUG28" s="24"/>
      <c r="SUK28" s="24"/>
      <c r="SUO28" s="24"/>
      <c r="SUS28" s="24"/>
      <c r="SUW28" s="24"/>
      <c r="SVA28" s="24"/>
      <c r="SVE28" s="24"/>
      <c r="SVI28" s="24"/>
      <c r="SVM28" s="24"/>
      <c r="SVQ28" s="24"/>
      <c r="SVU28" s="24"/>
      <c r="SVY28" s="24"/>
      <c r="SWC28" s="24"/>
      <c r="SWG28" s="24"/>
      <c r="SWK28" s="24"/>
      <c r="SWO28" s="24"/>
      <c r="SWS28" s="24"/>
      <c r="SWW28" s="24"/>
      <c r="SXA28" s="24"/>
      <c r="SXE28" s="24"/>
      <c r="SXI28" s="24"/>
      <c r="SXM28" s="24"/>
      <c r="SXQ28" s="24"/>
      <c r="SXU28" s="24"/>
      <c r="SXY28" s="24"/>
      <c r="SYC28" s="24"/>
      <c r="SYG28" s="24"/>
      <c r="SYK28" s="24"/>
      <c r="SYO28" s="24"/>
      <c r="SYS28" s="24"/>
      <c r="SYW28" s="24"/>
      <c r="SZA28" s="24"/>
      <c r="SZE28" s="24"/>
      <c r="SZI28" s="24"/>
      <c r="SZM28" s="24"/>
      <c r="SZQ28" s="24"/>
      <c r="SZU28" s="24"/>
      <c r="SZY28" s="24"/>
      <c r="TAC28" s="24"/>
      <c r="TAG28" s="24"/>
      <c r="TAK28" s="24"/>
      <c r="TAO28" s="24"/>
      <c r="TAS28" s="24"/>
      <c r="TAW28" s="24"/>
      <c r="TBA28" s="24"/>
      <c r="TBE28" s="24"/>
      <c r="TBI28" s="24"/>
      <c r="TBM28" s="24"/>
      <c r="TBQ28" s="24"/>
      <c r="TBU28" s="24"/>
      <c r="TBY28" s="24"/>
      <c r="TCC28" s="24"/>
      <c r="TCG28" s="24"/>
      <c r="TCK28" s="24"/>
      <c r="TCO28" s="24"/>
      <c r="TCS28" s="24"/>
      <c r="TCW28" s="24"/>
      <c r="TDA28" s="24"/>
      <c r="TDE28" s="24"/>
      <c r="TDI28" s="24"/>
      <c r="TDM28" s="24"/>
      <c r="TDQ28" s="24"/>
      <c r="TDU28" s="24"/>
      <c r="TDY28" s="24"/>
      <c r="TEC28" s="24"/>
      <c r="TEG28" s="24"/>
      <c r="TEK28" s="24"/>
      <c r="TEO28" s="24"/>
      <c r="TES28" s="24"/>
      <c r="TEW28" s="24"/>
      <c r="TFA28" s="24"/>
      <c r="TFE28" s="24"/>
      <c r="TFI28" s="24"/>
      <c r="TFM28" s="24"/>
      <c r="TFQ28" s="24"/>
      <c r="TFU28" s="24"/>
      <c r="TFY28" s="24"/>
      <c r="TGC28" s="24"/>
      <c r="TGG28" s="24"/>
      <c r="TGK28" s="24"/>
      <c r="TGO28" s="24"/>
      <c r="TGS28" s="24"/>
      <c r="TGW28" s="24"/>
      <c r="THA28" s="24"/>
      <c r="THE28" s="24"/>
      <c r="THI28" s="24"/>
      <c r="THM28" s="24"/>
      <c r="THQ28" s="24"/>
      <c r="THU28" s="24"/>
      <c r="THY28" s="24"/>
      <c r="TIC28" s="24"/>
      <c r="TIG28" s="24"/>
      <c r="TIK28" s="24"/>
      <c r="TIO28" s="24"/>
      <c r="TIS28" s="24"/>
      <c r="TIW28" s="24"/>
      <c r="TJA28" s="24"/>
      <c r="TJE28" s="24"/>
      <c r="TJI28" s="24"/>
      <c r="TJM28" s="24"/>
      <c r="TJQ28" s="24"/>
      <c r="TJU28" s="24"/>
      <c r="TJY28" s="24"/>
      <c r="TKC28" s="24"/>
      <c r="TKG28" s="24"/>
      <c r="TKK28" s="24"/>
      <c r="TKO28" s="24"/>
      <c r="TKS28" s="24"/>
      <c r="TKW28" s="24"/>
      <c r="TLA28" s="24"/>
      <c r="TLE28" s="24"/>
      <c r="TLI28" s="24"/>
      <c r="TLM28" s="24"/>
      <c r="TLQ28" s="24"/>
      <c r="TLU28" s="24"/>
      <c r="TLY28" s="24"/>
      <c r="TMC28" s="24"/>
      <c r="TMG28" s="24"/>
      <c r="TMK28" s="24"/>
      <c r="TMO28" s="24"/>
      <c r="TMS28" s="24"/>
      <c r="TMW28" s="24"/>
      <c r="TNA28" s="24"/>
      <c r="TNE28" s="24"/>
      <c r="TNI28" s="24"/>
      <c r="TNM28" s="24"/>
      <c r="TNQ28" s="24"/>
      <c r="TNU28" s="24"/>
      <c r="TNY28" s="24"/>
      <c r="TOC28" s="24"/>
      <c r="TOG28" s="24"/>
      <c r="TOK28" s="24"/>
      <c r="TOO28" s="24"/>
      <c r="TOS28" s="24"/>
      <c r="TOW28" s="24"/>
      <c r="TPA28" s="24"/>
      <c r="TPE28" s="24"/>
      <c r="TPI28" s="24"/>
      <c r="TPM28" s="24"/>
      <c r="TPQ28" s="24"/>
      <c r="TPU28" s="24"/>
      <c r="TPY28" s="24"/>
      <c r="TQC28" s="24"/>
      <c r="TQG28" s="24"/>
      <c r="TQK28" s="24"/>
      <c r="TQO28" s="24"/>
      <c r="TQS28" s="24"/>
      <c r="TQW28" s="24"/>
      <c r="TRA28" s="24"/>
      <c r="TRE28" s="24"/>
      <c r="TRI28" s="24"/>
      <c r="TRM28" s="24"/>
      <c r="TRQ28" s="24"/>
      <c r="TRU28" s="24"/>
      <c r="TRY28" s="24"/>
      <c r="TSC28" s="24"/>
      <c r="TSG28" s="24"/>
      <c r="TSK28" s="24"/>
      <c r="TSO28" s="24"/>
      <c r="TSS28" s="24"/>
      <c r="TSW28" s="24"/>
      <c r="TTA28" s="24"/>
      <c r="TTE28" s="24"/>
      <c r="TTI28" s="24"/>
      <c r="TTM28" s="24"/>
      <c r="TTQ28" s="24"/>
      <c r="TTU28" s="24"/>
      <c r="TTY28" s="24"/>
      <c r="TUC28" s="24"/>
      <c r="TUG28" s="24"/>
      <c r="TUK28" s="24"/>
      <c r="TUO28" s="24"/>
      <c r="TUS28" s="24"/>
      <c r="TUW28" s="24"/>
      <c r="TVA28" s="24"/>
      <c r="TVE28" s="24"/>
      <c r="TVI28" s="24"/>
      <c r="TVM28" s="24"/>
      <c r="TVQ28" s="24"/>
      <c r="TVU28" s="24"/>
      <c r="TVY28" s="24"/>
      <c r="TWC28" s="24"/>
      <c r="TWG28" s="24"/>
      <c r="TWK28" s="24"/>
      <c r="TWO28" s="24"/>
      <c r="TWS28" s="24"/>
      <c r="TWW28" s="24"/>
      <c r="TXA28" s="24"/>
      <c r="TXE28" s="24"/>
      <c r="TXI28" s="24"/>
      <c r="TXM28" s="24"/>
      <c r="TXQ28" s="24"/>
      <c r="TXU28" s="24"/>
      <c r="TXY28" s="24"/>
      <c r="TYC28" s="24"/>
      <c r="TYG28" s="24"/>
      <c r="TYK28" s="24"/>
      <c r="TYO28" s="24"/>
      <c r="TYS28" s="24"/>
      <c r="TYW28" s="24"/>
      <c r="TZA28" s="24"/>
      <c r="TZE28" s="24"/>
      <c r="TZI28" s="24"/>
      <c r="TZM28" s="24"/>
      <c r="TZQ28" s="24"/>
      <c r="TZU28" s="24"/>
      <c r="TZY28" s="24"/>
      <c r="UAC28" s="24"/>
      <c r="UAG28" s="24"/>
      <c r="UAK28" s="24"/>
      <c r="UAO28" s="24"/>
      <c r="UAS28" s="24"/>
      <c r="UAW28" s="24"/>
      <c r="UBA28" s="24"/>
      <c r="UBE28" s="24"/>
      <c r="UBI28" s="24"/>
      <c r="UBM28" s="24"/>
      <c r="UBQ28" s="24"/>
      <c r="UBU28" s="24"/>
      <c r="UBY28" s="24"/>
      <c r="UCC28" s="24"/>
      <c r="UCG28" s="24"/>
      <c r="UCK28" s="24"/>
      <c r="UCO28" s="24"/>
      <c r="UCS28" s="24"/>
      <c r="UCW28" s="24"/>
      <c r="UDA28" s="24"/>
      <c r="UDE28" s="24"/>
      <c r="UDI28" s="24"/>
      <c r="UDM28" s="24"/>
      <c r="UDQ28" s="24"/>
      <c r="UDU28" s="24"/>
      <c r="UDY28" s="24"/>
      <c r="UEC28" s="24"/>
      <c r="UEG28" s="24"/>
      <c r="UEK28" s="24"/>
      <c r="UEO28" s="24"/>
      <c r="UES28" s="24"/>
      <c r="UEW28" s="24"/>
      <c r="UFA28" s="24"/>
      <c r="UFE28" s="24"/>
      <c r="UFI28" s="24"/>
      <c r="UFM28" s="24"/>
      <c r="UFQ28" s="24"/>
      <c r="UFU28" s="24"/>
      <c r="UFY28" s="24"/>
      <c r="UGC28" s="24"/>
      <c r="UGG28" s="24"/>
      <c r="UGK28" s="24"/>
      <c r="UGO28" s="24"/>
      <c r="UGS28" s="24"/>
      <c r="UGW28" s="24"/>
      <c r="UHA28" s="24"/>
      <c r="UHE28" s="24"/>
      <c r="UHI28" s="24"/>
      <c r="UHM28" s="24"/>
      <c r="UHQ28" s="24"/>
      <c r="UHU28" s="24"/>
      <c r="UHY28" s="24"/>
      <c r="UIC28" s="24"/>
      <c r="UIG28" s="24"/>
      <c r="UIK28" s="24"/>
      <c r="UIO28" s="24"/>
      <c r="UIS28" s="24"/>
      <c r="UIW28" s="24"/>
      <c r="UJA28" s="24"/>
      <c r="UJE28" s="24"/>
      <c r="UJI28" s="24"/>
      <c r="UJM28" s="24"/>
      <c r="UJQ28" s="24"/>
      <c r="UJU28" s="24"/>
      <c r="UJY28" s="24"/>
      <c r="UKC28" s="24"/>
      <c r="UKG28" s="24"/>
      <c r="UKK28" s="24"/>
      <c r="UKO28" s="24"/>
      <c r="UKS28" s="24"/>
      <c r="UKW28" s="24"/>
      <c r="ULA28" s="24"/>
      <c r="ULE28" s="24"/>
      <c r="ULI28" s="24"/>
      <c r="ULM28" s="24"/>
      <c r="ULQ28" s="24"/>
      <c r="ULU28" s="24"/>
      <c r="ULY28" s="24"/>
      <c r="UMC28" s="24"/>
      <c r="UMG28" s="24"/>
      <c r="UMK28" s="24"/>
      <c r="UMO28" s="24"/>
      <c r="UMS28" s="24"/>
      <c r="UMW28" s="24"/>
      <c r="UNA28" s="24"/>
      <c r="UNE28" s="24"/>
      <c r="UNI28" s="24"/>
      <c r="UNM28" s="24"/>
      <c r="UNQ28" s="24"/>
      <c r="UNU28" s="24"/>
      <c r="UNY28" s="24"/>
      <c r="UOC28" s="24"/>
      <c r="UOG28" s="24"/>
      <c r="UOK28" s="24"/>
      <c r="UOO28" s="24"/>
      <c r="UOS28" s="24"/>
      <c r="UOW28" s="24"/>
      <c r="UPA28" s="24"/>
      <c r="UPE28" s="24"/>
      <c r="UPI28" s="24"/>
      <c r="UPM28" s="24"/>
      <c r="UPQ28" s="24"/>
      <c r="UPU28" s="24"/>
      <c r="UPY28" s="24"/>
      <c r="UQC28" s="24"/>
      <c r="UQG28" s="24"/>
      <c r="UQK28" s="24"/>
      <c r="UQO28" s="24"/>
      <c r="UQS28" s="24"/>
      <c r="UQW28" s="24"/>
      <c r="URA28" s="24"/>
      <c r="URE28" s="24"/>
      <c r="URI28" s="24"/>
      <c r="URM28" s="24"/>
      <c r="URQ28" s="24"/>
      <c r="URU28" s="24"/>
      <c r="URY28" s="24"/>
      <c r="USC28" s="24"/>
      <c r="USG28" s="24"/>
      <c r="USK28" s="24"/>
      <c r="USO28" s="24"/>
      <c r="USS28" s="24"/>
      <c r="USW28" s="24"/>
      <c r="UTA28" s="24"/>
      <c r="UTE28" s="24"/>
      <c r="UTI28" s="24"/>
      <c r="UTM28" s="24"/>
      <c r="UTQ28" s="24"/>
      <c r="UTU28" s="24"/>
      <c r="UTY28" s="24"/>
      <c r="UUC28" s="24"/>
      <c r="UUG28" s="24"/>
      <c r="UUK28" s="24"/>
      <c r="UUO28" s="24"/>
      <c r="UUS28" s="24"/>
      <c r="UUW28" s="24"/>
      <c r="UVA28" s="24"/>
      <c r="UVE28" s="24"/>
      <c r="UVI28" s="24"/>
      <c r="UVM28" s="24"/>
      <c r="UVQ28" s="24"/>
      <c r="UVU28" s="24"/>
      <c r="UVY28" s="24"/>
      <c r="UWC28" s="24"/>
      <c r="UWG28" s="24"/>
      <c r="UWK28" s="24"/>
      <c r="UWO28" s="24"/>
      <c r="UWS28" s="24"/>
      <c r="UWW28" s="24"/>
      <c r="UXA28" s="24"/>
      <c r="UXE28" s="24"/>
      <c r="UXI28" s="24"/>
      <c r="UXM28" s="24"/>
      <c r="UXQ28" s="24"/>
      <c r="UXU28" s="24"/>
      <c r="UXY28" s="24"/>
      <c r="UYC28" s="24"/>
      <c r="UYG28" s="24"/>
      <c r="UYK28" s="24"/>
      <c r="UYO28" s="24"/>
      <c r="UYS28" s="24"/>
      <c r="UYW28" s="24"/>
      <c r="UZA28" s="24"/>
      <c r="UZE28" s="24"/>
      <c r="UZI28" s="24"/>
      <c r="UZM28" s="24"/>
      <c r="UZQ28" s="24"/>
      <c r="UZU28" s="24"/>
      <c r="UZY28" s="24"/>
      <c r="VAC28" s="24"/>
      <c r="VAG28" s="24"/>
      <c r="VAK28" s="24"/>
      <c r="VAO28" s="24"/>
      <c r="VAS28" s="24"/>
      <c r="VAW28" s="24"/>
      <c r="VBA28" s="24"/>
      <c r="VBE28" s="24"/>
      <c r="VBI28" s="24"/>
      <c r="VBM28" s="24"/>
      <c r="VBQ28" s="24"/>
      <c r="VBU28" s="24"/>
      <c r="VBY28" s="24"/>
      <c r="VCC28" s="24"/>
      <c r="VCG28" s="24"/>
      <c r="VCK28" s="24"/>
      <c r="VCO28" s="24"/>
      <c r="VCS28" s="24"/>
      <c r="VCW28" s="24"/>
      <c r="VDA28" s="24"/>
      <c r="VDE28" s="24"/>
      <c r="VDI28" s="24"/>
      <c r="VDM28" s="24"/>
      <c r="VDQ28" s="24"/>
      <c r="VDU28" s="24"/>
      <c r="VDY28" s="24"/>
      <c r="VEC28" s="24"/>
      <c r="VEG28" s="24"/>
      <c r="VEK28" s="24"/>
      <c r="VEO28" s="24"/>
      <c r="VES28" s="24"/>
      <c r="VEW28" s="24"/>
      <c r="VFA28" s="24"/>
      <c r="VFE28" s="24"/>
      <c r="VFI28" s="24"/>
      <c r="VFM28" s="24"/>
      <c r="VFQ28" s="24"/>
      <c r="VFU28" s="24"/>
      <c r="VFY28" s="24"/>
      <c r="VGC28" s="24"/>
      <c r="VGG28" s="24"/>
      <c r="VGK28" s="24"/>
      <c r="VGO28" s="24"/>
      <c r="VGS28" s="24"/>
      <c r="VGW28" s="24"/>
      <c r="VHA28" s="24"/>
      <c r="VHE28" s="24"/>
      <c r="VHI28" s="24"/>
      <c r="VHM28" s="24"/>
      <c r="VHQ28" s="24"/>
      <c r="VHU28" s="24"/>
      <c r="VHY28" s="24"/>
      <c r="VIC28" s="24"/>
      <c r="VIG28" s="24"/>
      <c r="VIK28" s="24"/>
      <c r="VIO28" s="24"/>
      <c r="VIS28" s="24"/>
      <c r="VIW28" s="24"/>
      <c r="VJA28" s="24"/>
      <c r="VJE28" s="24"/>
      <c r="VJI28" s="24"/>
      <c r="VJM28" s="24"/>
      <c r="VJQ28" s="24"/>
      <c r="VJU28" s="24"/>
      <c r="VJY28" s="24"/>
      <c r="VKC28" s="24"/>
      <c r="VKG28" s="24"/>
      <c r="VKK28" s="24"/>
      <c r="VKO28" s="24"/>
      <c r="VKS28" s="24"/>
      <c r="VKW28" s="24"/>
      <c r="VLA28" s="24"/>
      <c r="VLE28" s="24"/>
      <c r="VLI28" s="24"/>
      <c r="VLM28" s="24"/>
      <c r="VLQ28" s="24"/>
      <c r="VLU28" s="24"/>
      <c r="VLY28" s="24"/>
      <c r="VMC28" s="24"/>
      <c r="VMG28" s="24"/>
      <c r="VMK28" s="24"/>
      <c r="VMO28" s="24"/>
      <c r="VMS28" s="24"/>
      <c r="VMW28" s="24"/>
      <c r="VNA28" s="24"/>
      <c r="VNE28" s="24"/>
      <c r="VNI28" s="24"/>
      <c r="VNM28" s="24"/>
      <c r="VNQ28" s="24"/>
      <c r="VNU28" s="24"/>
      <c r="VNY28" s="24"/>
      <c r="VOC28" s="24"/>
      <c r="VOG28" s="24"/>
      <c r="VOK28" s="24"/>
      <c r="VOO28" s="24"/>
      <c r="VOS28" s="24"/>
      <c r="VOW28" s="24"/>
      <c r="VPA28" s="24"/>
      <c r="VPE28" s="24"/>
      <c r="VPI28" s="24"/>
      <c r="VPM28" s="24"/>
      <c r="VPQ28" s="24"/>
      <c r="VPU28" s="24"/>
      <c r="VPY28" s="24"/>
      <c r="VQC28" s="24"/>
      <c r="VQG28" s="24"/>
      <c r="VQK28" s="24"/>
      <c r="VQO28" s="24"/>
      <c r="VQS28" s="24"/>
      <c r="VQW28" s="24"/>
      <c r="VRA28" s="24"/>
      <c r="VRE28" s="24"/>
      <c r="VRI28" s="24"/>
      <c r="VRM28" s="24"/>
      <c r="VRQ28" s="24"/>
      <c r="VRU28" s="24"/>
      <c r="VRY28" s="24"/>
      <c r="VSC28" s="24"/>
      <c r="VSG28" s="24"/>
      <c r="VSK28" s="24"/>
      <c r="VSO28" s="24"/>
      <c r="VSS28" s="24"/>
      <c r="VSW28" s="24"/>
      <c r="VTA28" s="24"/>
      <c r="VTE28" s="24"/>
      <c r="VTI28" s="24"/>
      <c r="VTM28" s="24"/>
      <c r="VTQ28" s="24"/>
      <c r="VTU28" s="24"/>
      <c r="VTY28" s="24"/>
      <c r="VUC28" s="24"/>
      <c r="VUG28" s="24"/>
      <c r="VUK28" s="24"/>
      <c r="VUO28" s="24"/>
      <c r="VUS28" s="24"/>
      <c r="VUW28" s="24"/>
      <c r="VVA28" s="24"/>
      <c r="VVE28" s="24"/>
      <c r="VVI28" s="24"/>
      <c r="VVM28" s="24"/>
      <c r="VVQ28" s="24"/>
      <c r="VVU28" s="24"/>
      <c r="VVY28" s="24"/>
      <c r="VWC28" s="24"/>
      <c r="VWG28" s="24"/>
      <c r="VWK28" s="24"/>
      <c r="VWO28" s="24"/>
      <c r="VWS28" s="24"/>
      <c r="VWW28" s="24"/>
      <c r="VXA28" s="24"/>
      <c r="VXE28" s="24"/>
      <c r="VXI28" s="24"/>
      <c r="VXM28" s="24"/>
      <c r="VXQ28" s="24"/>
      <c r="VXU28" s="24"/>
      <c r="VXY28" s="24"/>
      <c r="VYC28" s="24"/>
      <c r="VYG28" s="24"/>
      <c r="VYK28" s="24"/>
      <c r="VYO28" s="24"/>
      <c r="VYS28" s="24"/>
      <c r="VYW28" s="24"/>
      <c r="VZA28" s="24"/>
      <c r="VZE28" s="24"/>
      <c r="VZI28" s="24"/>
      <c r="VZM28" s="24"/>
      <c r="VZQ28" s="24"/>
      <c r="VZU28" s="24"/>
      <c r="VZY28" s="24"/>
      <c r="WAC28" s="24"/>
      <c r="WAG28" s="24"/>
      <c r="WAK28" s="24"/>
      <c r="WAO28" s="24"/>
      <c r="WAS28" s="24"/>
      <c r="WAW28" s="24"/>
      <c r="WBA28" s="24"/>
      <c r="WBE28" s="24"/>
      <c r="WBI28" s="24"/>
      <c r="WBM28" s="24"/>
      <c r="WBQ28" s="24"/>
      <c r="WBU28" s="24"/>
      <c r="WBY28" s="24"/>
      <c r="WCC28" s="24"/>
      <c r="WCG28" s="24"/>
      <c r="WCK28" s="24"/>
      <c r="WCO28" s="24"/>
      <c r="WCS28" s="24"/>
      <c r="WCW28" s="24"/>
      <c r="WDA28" s="24"/>
      <c r="WDE28" s="24"/>
      <c r="WDI28" s="24"/>
      <c r="WDM28" s="24"/>
      <c r="WDQ28" s="24"/>
      <c r="WDU28" s="24"/>
      <c r="WDY28" s="24"/>
      <c r="WEC28" s="24"/>
      <c r="WEG28" s="24"/>
      <c r="WEK28" s="24"/>
      <c r="WEO28" s="24"/>
      <c r="WES28" s="24"/>
      <c r="WEW28" s="24"/>
      <c r="WFA28" s="24"/>
      <c r="WFE28" s="24"/>
      <c r="WFI28" s="24"/>
      <c r="WFM28" s="24"/>
      <c r="WFQ28" s="24"/>
      <c r="WFU28" s="24"/>
      <c r="WFY28" s="24"/>
      <c r="WGC28" s="24"/>
      <c r="WGG28" s="24"/>
      <c r="WGK28" s="24"/>
      <c r="WGO28" s="24"/>
      <c r="WGS28" s="24"/>
      <c r="WGW28" s="24"/>
      <c r="WHA28" s="24"/>
      <c r="WHE28" s="24"/>
      <c r="WHI28" s="24"/>
      <c r="WHM28" s="24"/>
      <c r="WHQ28" s="24"/>
      <c r="WHU28" s="24"/>
      <c r="WHY28" s="24"/>
      <c r="WIC28" s="24"/>
      <c r="WIG28" s="24"/>
      <c r="WIK28" s="24"/>
      <c r="WIO28" s="24"/>
      <c r="WIS28" s="24"/>
      <c r="WIW28" s="24"/>
      <c r="WJA28" s="24"/>
      <c r="WJE28" s="24"/>
      <c r="WJI28" s="24"/>
      <c r="WJM28" s="24"/>
      <c r="WJQ28" s="24"/>
      <c r="WJU28" s="24"/>
      <c r="WJY28" s="24"/>
      <c r="WKC28" s="24"/>
      <c r="WKG28" s="24"/>
      <c r="WKK28" s="24"/>
      <c r="WKO28" s="24"/>
      <c r="WKS28" s="24"/>
      <c r="WKW28" s="24"/>
      <c r="WLA28" s="24"/>
      <c r="WLE28" s="24"/>
      <c r="WLI28" s="24"/>
      <c r="WLM28" s="24"/>
      <c r="WLQ28" s="24"/>
      <c r="WLU28" s="24"/>
      <c r="WLY28" s="24"/>
      <c r="WMC28" s="24"/>
      <c r="WMG28" s="24"/>
      <c r="WMK28" s="24"/>
      <c r="WMO28" s="24"/>
      <c r="WMS28" s="24"/>
      <c r="WMW28" s="24"/>
      <c r="WNA28" s="24"/>
      <c r="WNE28" s="24"/>
      <c r="WNI28" s="24"/>
      <c r="WNM28" s="24"/>
      <c r="WNQ28" s="24"/>
      <c r="WNU28" s="24"/>
      <c r="WNY28" s="24"/>
      <c r="WOC28" s="24"/>
      <c r="WOG28" s="24"/>
      <c r="WOK28" s="24"/>
      <c r="WOO28" s="24"/>
      <c r="WOS28" s="24"/>
      <c r="WOW28" s="24"/>
      <c r="WPA28" s="24"/>
      <c r="WPE28" s="24"/>
      <c r="WPI28" s="24"/>
      <c r="WPM28" s="24"/>
      <c r="WPQ28" s="24"/>
      <c r="WPU28" s="24"/>
      <c r="WPY28" s="24"/>
      <c r="WQC28" s="24"/>
      <c r="WQG28" s="24"/>
      <c r="WQK28" s="24"/>
      <c r="WQO28" s="24"/>
      <c r="WQS28" s="24"/>
      <c r="WQW28" s="24"/>
      <c r="WRA28" s="24"/>
      <c r="WRE28" s="24"/>
      <c r="WRI28" s="24"/>
      <c r="WRM28" s="24"/>
      <c r="WRQ28" s="24"/>
      <c r="WRU28" s="24"/>
      <c r="WRY28" s="24"/>
      <c r="WSC28" s="24"/>
      <c r="WSG28" s="24"/>
      <c r="WSK28" s="24"/>
      <c r="WSO28" s="24"/>
      <c r="WSS28" s="24"/>
      <c r="WSW28" s="24"/>
      <c r="WTA28" s="24"/>
      <c r="WTE28" s="24"/>
      <c r="WTI28" s="24"/>
      <c r="WTM28" s="24"/>
      <c r="WTQ28" s="24"/>
      <c r="WTU28" s="24"/>
      <c r="WTY28" s="24"/>
      <c r="WUC28" s="24"/>
      <c r="WUG28" s="24"/>
      <c r="WUK28" s="24"/>
      <c r="WUO28" s="24"/>
      <c r="WUS28" s="24"/>
      <c r="WUW28" s="24"/>
      <c r="WVA28" s="24"/>
      <c r="WVE28" s="24"/>
      <c r="WVI28" s="24"/>
      <c r="WVM28" s="24"/>
      <c r="WVQ28" s="24"/>
      <c r="WVU28" s="24"/>
      <c r="WVY28" s="24"/>
      <c r="WWC28" s="24"/>
      <c r="WWG28" s="24"/>
      <c r="WWK28" s="24"/>
      <c r="WWO28" s="24"/>
      <c r="WWS28" s="24"/>
      <c r="WWW28" s="24"/>
      <c r="WXA28" s="24"/>
      <c r="WXE28" s="24"/>
      <c r="WXI28" s="24"/>
      <c r="WXM28" s="24"/>
      <c r="WXQ28" s="24"/>
      <c r="WXU28" s="24"/>
      <c r="WXY28" s="24"/>
      <c r="WYC28" s="24"/>
      <c r="WYG28" s="24"/>
      <c r="WYK28" s="24"/>
      <c r="WYO28" s="24"/>
      <c r="WYS28" s="24"/>
      <c r="WYW28" s="24"/>
      <c r="WZA28" s="24"/>
      <c r="WZE28" s="24"/>
      <c r="WZI28" s="24"/>
      <c r="WZM28" s="24"/>
      <c r="WZQ28" s="24"/>
      <c r="WZU28" s="24"/>
      <c r="WZY28" s="24"/>
      <c r="XAC28" s="24"/>
      <c r="XAG28" s="24"/>
      <c r="XAK28" s="24"/>
      <c r="XAO28" s="24"/>
      <c r="XAS28" s="24"/>
      <c r="XAW28" s="24"/>
      <c r="XBA28" s="24"/>
      <c r="XBE28" s="24"/>
      <c r="XBI28" s="24"/>
      <c r="XBM28" s="24"/>
      <c r="XBQ28" s="24"/>
      <c r="XBU28" s="24"/>
      <c r="XBY28" s="24"/>
      <c r="XCC28" s="24"/>
      <c r="XCG28" s="24"/>
      <c r="XCK28" s="24"/>
      <c r="XCO28" s="24"/>
      <c r="XCS28" s="24"/>
      <c r="XCW28" s="24"/>
      <c r="XDA28" s="24"/>
      <c r="XDE28" s="24"/>
      <c r="XDI28" s="24"/>
      <c r="XDM28" s="24"/>
      <c r="XDQ28" s="24"/>
      <c r="XDU28" s="24"/>
      <c r="XDY28" s="24"/>
      <c r="XEC28" s="24"/>
      <c r="XEG28" s="24"/>
      <c r="XEK28" s="24"/>
      <c r="XEO28" s="24"/>
      <c r="XES28" s="24"/>
      <c r="XEW28" s="24"/>
      <c r="XFA28" s="24"/>
    </row>
    <row r="29" spans="1:1021 1025:2045 2049:3069 3073:4093 4097:5117 5121:6141 6145:7165 7169:8189 8193:9213 9217:10237 10241:11261 11265:12285 12289:13309 13313:14333 14337:15357 15361:16381" ht="13.5" customHeight="1" x14ac:dyDescent="0.25">
      <c r="A29" s="7">
        <f>DATE(2024,1,31)</f>
        <v>45322</v>
      </c>
      <c r="B29" s="11">
        <v>1.6000000000000001E-3</v>
      </c>
      <c r="C29" s="11">
        <v>1.5829913959973799E-2</v>
      </c>
      <c r="D29" s="12">
        <v>4.3454137931034399E-3</v>
      </c>
    </row>
    <row r="30" spans="1:1021 1025:2045 2049:3069 3073:4093 4097:5117 5121:6141 6145:7165 7169:8189 8193:9213 9217:10237 10241:11261 11265:12285 12289:13309 13313:14333 14337:15357 15361:16381" ht="13.5" customHeight="1" x14ac:dyDescent="0.25">
      <c r="A30" s="7">
        <f>DATE(2023,12,29)</f>
        <v>45289</v>
      </c>
      <c r="B30" s="11">
        <v>2.0837754870080601E-3</v>
      </c>
      <c r="C30" s="11">
        <v>1.5913658334604799E-2</v>
      </c>
      <c r="D30" s="12">
        <v>3.17267647058824E-3</v>
      </c>
    </row>
    <row r="31" spans="1:1021 1025:2045 2049:3069 3073:4093 4097:5117 5121:6141 6145:7165 7169:8189 8193:9213 9217:10237 10241:11261 11265:12285 12289:13309 13313:14333 14337:15357 15361:16381" ht="13.5" customHeight="1" x14ac:dyDescent="0.25">
      <c r="A31" s="7">
        <f>DATE(2023,11,30)</f>
        <v>45260</v>
      </c>
      <c r="B31" s="11">
        <v>2.1052597168245701E-3</v>
      </c>
      <c r="C31" s="11">
        <v>1.2731267977723599E-2</v>
      </c>
      <c r="D31" s="12">
        <v>3.5468529411764702E-3</v>
      </c>
    </row>
    <row r="32" spans="1:1021 1025:2045 2049:3069 3073:4093 4097:5117 5121:6141 6145:7165 7169:8189 8193:9213 9217:10237 10241:11261 11265:12285 12289:13309 13313:14333 14337:15357 15361:16381" ht="13.5" customHeight="1" x14ac:dyDescent="0.25">
      <c r="A32" s="7">
        <f>DATE(2023,10,31)</f>
        <v>45230</v>
      </c>
      <c r="B32" s="11">
        <v>1.6000000000000001E-3</v>
      </c>
      <c r="C32" s="11">
        <v>7.5923897644024404E-3</v>
      </c>
      <c r="D32" s="12">
        <v>2.9674832015831902E-3</v>
      </c>
    </row>
    <row r="33" spans="1:4" ht="13.5" customHeight="1" x14ac:dyDescent="0.25">
      <c r="A33" s="7">
        <f>DATE(2023,9,29)</f>
        <v>45198</v>
      </c>
      <c r="B33" s="11">
        <v>1.6000000000000001E-3</v>
      </c>
      <c r="C33" s="11">
        <v>7.7340458676387197E-3</v>
      </c>
      <c r="D33" s="12">
        <v>3.5028647731856202E-3</v>
      </c>
    </row>
    <row r="34" spans="1:4" ht="13.5" customHeight="1" x14ac:dyDescent="0.25">
      <c r="A34" s="7">
        <v>45161</v>
      </c>
      <c r="B34" s="11">
        <v>1.7210203714154799E-3</v>
      </c>
      <c r="C34" s="11">
        <v>7.5809901242445098E-3</v>
      </c>
      <c r="D34" s="12">
        <v>3.1981651030193602E-3</v>
      </c>
    </row>
    <row r="35" spans="1:4" x14ac:dyDescent="0.25">
      <c r="A35" s="7">
        <v>45130</v>
      </c>
      <c r="B35" s="11">
        <v>1.6000000000000001E-3</v>
      </c>
      <c r="C35" s="11">
        <v>9.29398416020576E-3</v>
      </c>
      <c r="D35" s="12">
        <v>3.6765693049036702E-3</v>
      </c>
    </row>
    <row r="36" spans="1:4" x14ac:dyDescent="0.25">
      <c r="A36" s="7">
        <f>DATE(2023,6,30)</f>
        <v>45107</v>
      </c>
      <c r="B36" s="11">
        <v>1.66157440309753E-3</v>
      </c>
      <c r="C36" s="11">
        <v>9.9683539931729199E-3</v>
      </c>
      <c r="D36" s="12">
        <v>3.2000817187461598E-3</v>
      </c>
    </row>
    <row r="37" spans="1:4" x14ac:dyDescent="0.25">
      <c r="A37" s="7">
        <f>DATE(2023,5,31)</f>
        <v>45077</v>
      </c>
      <c r="B37" s="11">
        <v>1.6000000000000001E-3</v>
      </c>
      <c r="C37" s="11">
        <v>9.4585649538648196E-3</v>
      </c>
      <c r="D37" s="12">
        <v>4.3286871964847403E-3</v>
      </c>
    </row>
    <row r="38" spans="1:4" x14ac:dyDescent="0.25">
      <c r="A38" s="7">
        <f>DATE(2023,4,28)</f>
        <v>45044</v>
      </c>
      <c r="B38" s="11">
        <v>2.0910773038506302E-3</v>
      </c>
      <c r="C38" s="11">
        <v>9.1726823535219007E-3</v>
      </c>
      <c r="D38" s="12">
        <v>5.7236473378810097E-3</v>
      </c>
    </row>
    <row r="39" spans="1:4" x14ac:dyDescent="0.25">
      <c r="A39" s="7">
        <f>DATE(2023,3,31)</f>
        <v>45016</v>
      </c>
      <c r="B39" s="11">
        <v>1.6000000000000001E-3</v>
      </c>
      <c r="C39" s="11">
        <v>9.4294681515280695E-3</v>
      </c>
      <c r="D39" s="12">
        <v>3.20487020481289E-3</v>
      </c>
    </row>
    <row r="40" spans="1:4" x14ac:dyDescent="0.25">
      <c r="A40" s="7">
        <v>44985</v>
      </c>
      <c r="B40" s="11">
        <v>1.6000000000000001E-3</v>
      </c>
      <c r="C40" s="11">
        <v>9.3848489341271692E-3</v>
      </c>
      <c r="D40" s="12">
        <v>2.9935786450791101E-3</v>
      </c>
    </row>
    <row r="41" spans="1:4" x14ac:dyDescent="0.25">
      <c r="A41" s="7">
        <v>44957</v>
      </c>
      <c r="B41" s="11">
        <v>1.6000000000000001E-3</v>
      </c>
      <c r="C41" s="11">
        <v>9.1104933243336093E-3</v>
      </c>
      <c r="D41" s="12">
        <v>3.0567279258040098E-3</v>
      </c>
    </row>
    <row r="42" spans="1:4" x14ac:dyDescent="0.25">
      <c r="A42" s="7">
        <v>44925</v>
      </c>
      <c r="B42" s="11">
        <v>2.4521477547418502E-3</v>
      </c>
      <c r="C42" s="11">
        <v>7.5794072220111098E-3</v>
      </c>
      <c r="D42" s="12">
        <v>2.2773411602340101E-3</v>
      </c>
    </row>
    <row r="43" spans="1:4" x14ac:dyDescent="0.25">
      <c r="A43" s="7">
        <v>44895</v>
      </c>
      <c r="B43" s="11">
        <v>4.8379046169452801E-3</v>
      </c>
      <c r="C43" s="11">
        <v>6.6691523808724501E-3</v>
      </c>
      <c r="D43" s="12">
        <v>4.5411153072486103E-3</v>
      </c>
    </row>
    <row r="44" spans="1:4" x14ac:dyDescent="0.25">
      <c r="A44" s="7">
        <v>44865</v>
      </c>
      <c r="B44" s="11">
        <v>2.7527358301494202E-3</v>
      </c>
      <c r="C44" s="11">
        <v>8.3509034164416292E-3</v>
      </c>
      <c r="D44" s="12">
        <v>5.5361629617329596E-3</v>
      </c>
    </row>
    <row r="45" spans="1:4" x14ac:dyDescent="0.25">
      <c r="A45" s="7">
        <v>44834</v>
      </c>
      <c r="B45" s="11">
        <v>4.9564723886183397E-3</v>
      </c>
      <c r="C45" s="11">
        <v>7.2612548668550001E-3</v>
      </c>
      <c r="D45" s="12">
        <v>6.1598704020453298E-3</v>
      </c>
    </row>
    <row r="46" spans="1:4" x14ac:dyDescent="0.25">
      <c r="A46" s="7">
        <v>44804</v>
      </c>
      <c r="B46" s="11">
        <v>1.26332028072586E-2</v>
      </c>
      <c r="C46" s="11">
        <v>6.8250735118499497E-3</v>
      </c>
      <c r="D46" s="12">
        <v>4.4157884191111003E-3</v>
      </c>
    </row>
    <row r="47" spans="1:4" x14ac:dyDescent="0.25">
      <c r="A47" s="7">
        <v>44771</v>
      </c>
      <c r="B47" s="11">
        <v>1.9573438434146401E-2</v>
      </c>
      <c r="C47" s="11">
        <v>7.3335040407799404E-3</v>
      </c>
      <c r="D47" s="12">
        <v>7.0692673494207499E-3</v>
      </c>
    </row>
    <row r="48" spans="1:4" x14ac:dyDescent="0.25">
      <c r="A48" s="7">
        <f>DATE(2022,6,30)</f>
        <v>44742</v>
      </c>
      <c r="B48" s="11">
        <v>1.5796278602922102E-2</v>
      </c>
      <c r="C48" s="11">
        <v>6.9911895259284103E-3</v>
      </c>
      <c r="D48" s="12">
        <v>7.5653112027178199E-3</v>
      </c>
    </row>
    <row r="49" spans="1:4" x14ac:dyDescent="0.25">
      <c r="A49" s="7">
        <f>DATE(2022,5,31)</f>
        <v>44712</v>
      </c>
      <c r="B49" s="11">
        <v>1.9776250042282499E-2</v>
      </c>
      <c r="C49" s="11">
        <v>8.5381806510170504E-3</v>
      </c>
      <c r="D49" s="12">
        <v>8.2485370979077394E-3</v>
      </c>
    </row>
    <row r="50" spans="1:4" x14ac:dyDescent="0.25">
      <c r="A50" s="7">
        <v>44652</v>
      </c>
      <c r="B50" s="11">
        <v>1.9342926216038399E-2</v>
      </c>
      <c r="C50" s="11">
        <v>8.7236474891731006E-3</v>
      </c>
      <c r="D50" s="12">
        <v>1.20675599013777E-2</v>
      </c>
    </row>
    <row r="51" spans="1:4" x14ac:dyDescent="0.25">
      <c r="A51" s="7">
        <v>44651</v>
      </c>
      <c r="B51" s="11">
        <v>1.4545090622926899E-2</v>
      </c>
      <c r="C51" s="11">
        <v>7.3116422500762203E-3</v>
      </c>
      <c r="D51" s="12">
        <v>1.1988106804661801E-2</v>
      </c>
    </row>
    <row r="52" spans="1:4" x14ac:dyDescent="0.25">
      <c r="A52" s="7">
        <v>44620</v>
      </c>
      <c r="B52" s="11">
        <v>1.3279820817397399E-2</v>
      </c>
      <c r="C52" s="11">
        <v>8.1802499896410294E-3</v>
      </c>
      <c r="D52" s="12">
        <v>1.22645872664334E-2</v>
      </c>
    </row>
    <row r="53" spans="1:4" x14ac:dyDescent="0.25">
      <c r="A53" s="7">
        <v>44583</v>
      </c>
      <c r="B53" s="11">
        <v>9.5982994335070092E-3</v>
      </c>
      <c r="C53" s="11">
        <v>8.1896450945701908E-3</v>
      </c>
      <c r="D53" s="12">
        <v>8.9301912828739505E-3</v>
      </c>
    </row>
    <row r="54" spans="1:4" x14ac:dyDescent="0.25">
      <c r="A54" s="7">
        <v>44561</v>
      </c>
      <c r="B54" s="11">
        <v>1.33632582009936E-2</v>
      </c>
      <c r="C54" s="11">
        <v>8.8619278254659095E-3</v>
      </c>
      <c r="D54" s="12">
        <v>7.3657371791209696E-3</v>
      </c>
    </row>
    <row r="55" spans="1:4" x14ac:dyDescent="0.25">
      <c r="A55" s="7">
        <v>44530</v>
      </c>
      <c r="B55" s="11">
        <v>1.53809164727743E-2</v>
      </c>
      <c r="C55" s="11">
        <v>8.9227230335994397E-3</v>
      </c>
      <c r="D55" s="12">
        <v>1.0278447094372299E-2</v>
      </c>
    </row>
    <row r="56" spans="1:4" x14ac:dyDescent="0.25">
      <c r="A56" s="7">
        <v>44500</v>
      </c>
      <c r="B56" s="11">
        <v>1.09416346786529E-2</v>
      </c>
      <c r="C56" s="11">
        <v>8.6262568418906792E-3</v>
      </c>
      <c r="D56" s="12">
        <v>9.0246188603486602E-3</v>
      </c>
    </row>
    <row r="57" spans="1:4" x14ac:dyDescent="0.25">
      <c r="A57" s="7">
        <v>44469</v>
      </c>
      <c r="B57" s="11">
        <v>2.04032635795659E-2</v>
      </c>
      <c r="C57" s="11">
        <v>9.6851545272352499E-3</v>
      </c>
      <c r="D57" s="12">
        <v>9.0507988456790898E-3</v>
      </c>
    </row>
    <row r="58" spans="1:4" x14ac:dyDescent="0.25">
      <c r="A58" s="7">
        <v>44439</v>
      </c>
      <c r="B58" s="11">
        <v>2.9629962564685801E-2</v>
      </c>
      <c r="C58" s="11">
        <v>1.0140776821106199E-2</v>
      </c>
      <c r="D58" s="12">
        <v>8.0308518896600803E-3</v>
      </c>
    </row>
    <row r="59" spans="1:4" x14ac:dyDescent="0.25">
      <c r="A59" s="7">
        <v>44407</v>
      </c>
      <c r="B59" s="11">
        <v>2.4847732337268301E-2</v>
      </c>
      <c r="C59" s="11">
        <v>1.06699831579117E-2</v>
      </c>
      <c r="D59" s="12">
        <v>7.65323230423478E-3</v>
      </c>
    </row>
    <row r="60" spans="1:4" x14ac:dyDescent="0.25">
      <c r="A60" s="7">
        <v>44377</v>
      </c>
      <c r="B60" s="11">
        <v>2.0364493031889998E-2</v>
      </c>
      <c r="C60" s="11">
        <v>9.3635911676534893E-3</v>
      </c>
      <c r="D60" s="12">
        <v>7.5794266461862896E-3</v>
      </c>
    </row>
    <row r="61" spans="1:4" x14ac:dyDescent="0.25">
      <c r="A61" s="7">
        <v>44347</v>
      </c>
      <c r="B61" s="11">
        <v>2.2995404830173899E-2</v>
      </c>
      <c r="C61" s="11">
        <v>9.8110482489265106E-3</v>
      </c>
      <c r="D61" s="12">
        <v>7.6436184905774003E-3</v>
      </c>
    </row>
    <row r="62" spans="1:4" x14ac:dyDescent="0.25">
      <c r="A62" s="7">
        <v>44316</v>
      </c>
      <c r="B62" s="11">
        <v>1.72048758328914E-2</v>
      </c>
      <c r="C62" s="11">
        <v>9.5535990318446097E-3</v>
      </c>
      <c r="D62" s="12">
        <v>7.8900537666386807E-3</v>
      </c>
    </row>
    <row r="63" spans="1:4" x14ac:dyDescent="0.25">
      <c r="A63" s="7">
        <v>44276</v>
      </c>
      <c r="B63" s="11">
        <v>1.4121382271396501E-2</v>
      </c>
      <c r="C63" s="11">
        <v>1.03457054367532E-2</v>
      </c>
      <c r="D63" s="12">
        <v>8.6412438416612093E-3</v>
      </c>
    </row>
    <row r="64" spans="1:4" x14ac:dyDescent="0.25">
      <c r="A64" s="7">
        <v>44253</v>
      </c>
      <c r="B64" s="11">
        <v>1.2074006009671401E-2</v>
      </c>
      <c r="C64" s="11">
        <v>9.1142992242633503E-3</v>
      </c>
      <c r="D64" s="12">
        <v>8.3142682937136798E-3</v>
      </c>
    </row>
    <row r="65" spans="1:4" x14ac:dyDescent="0.25">
      <c r="A65" s="7">
        <v>44217</v>
      </c>
      <c r="B65" s="11">
        <v>1.5784632987673401E-2</v>
      </c>
      <c r="C65" s="11">
        <v>8.1533438410563396E-3</v>
      </c>
      <c r="D65" s="12">
        <v>8.5946240907107795E-3</v>
      </c>
    </row>
    <row r="66" spans="1:4" x14ac:dyDescent="0.25">
      <c r="A66" s="7">
        <v>44185</v>
      </c>
      <c r="B66" s="11">
        <v>1.18476053418308E-2</v>
      </c>
      <c r="C66" s="11">
        <v>6.7913123289906202E-3</v>
      </c>
      <c r="D66" s="12">
        <v>1.00269427671814E-2</v>
      </c>
    </row>
    <row r="67" spans="1:4" x14ac:dyDescent="0.25">
      <c r="A67" s="7">
        <v>44155</v>
      </c>
      <c r="B67" s="11">
        <v>9.6985767045766301E-3</v>
      </c>
      <c r="C67" s="11">
        <v>7.8798711496951002E-3</v>
      </c>
      <c r="D67" s="12">
        <v>9.17524633596342E-3</v>
      </c>
    </row>
    <row r="68" spans="1:4" x14ac:dyDescent="0.25">
      <c r="A68" s="7">
        <v>44124</v>
      </c>
      <c r="B68" s="11">
        <v>1.21310886950458E-2</v>
      </c>
      <c r="C68" s="11">
        <v>6.3695975828699002E-3</v>
      </c>
      <c r="D68" s="12">
        <v>7.2804231229498303E-3</v>
      </c>
    </row>
    <row r="69" spans="1:4" x14ac:dyDescent="0.25">
      <c r="A69" s="7">
        <v>44094</v>
      </c>
      <c r="B69" s="11">
        <v>1.4456698971938201E-2</v>
      </c>
      <c r="C69" s="11">
        <v>6.8344810778946299E-3</v>
      </c>
      <c r="D69" s="12">
        <v>8.90157527057687E-3</v>
      </c>
    </row>
    <row r="70" spans="1:4" x14ac:dyDescent="0.25">
      <c r="A70" s="7">
        <v>44063</v>
      </c>
      <c r="B70" s="11">
        <v>1.73568853728721E-2</v>
      </c>
      <c r="C70" s="11">
        <v>6.9659929142312097E-3</v>
      </c>
      <c r="D70" s="12">
        <v>7.1086148012951501E-3</v>
      </c>
    </row>
    <row r="71" spans="1:4" x14ac:dyDescent="0.25">
      <c r="A71" s="7">
        <v>44013</v>
      </c>
      <c r="B71" s="11">
        <v>1.4866105793877E-2</v>
      </c>
      <c r="C71" s="11">
        <v>6.3227258872494297E-3</v>
      </c>
      <c r="D71" s="12">
        <v>7.1541445307470699E-3</v>
      </c>
    </row>
    <row r="72" spans="1:4" x14ac:dyDescent="0.25">
      <c r="A72" s="7">
        <v>44002</v>
      </c>
      <c r="B72" s="11">
        <v>1.6868318075610799E-2</v>
      </c>
      <c r="C72" s="11">
        <v>6.5509057829298703E-3</v>
      </c>
      <c r="D72" s="12">
        <v>8.6440805823411893E-3</v>
      </c>
    </row>
    <row r="73" spans="1:4" x14ac:dyDescent="0.25">
      <c r="A73" s="7" t="s">
        <v>17</v>
      </c>
      <c r="B73" s="11">
        <v>1.55928404114492E-2</v>
      </c>
      <c r="C73" s="11">
        <v>6.6342334069797899E-3</v>
      </c>
      <c r="D73" s="12">
        <v>9.3618759759639299E-3</v>
      </c>
    </row>
    <row r="74" spans="1:4" x14ac:dyDescent="0.25">
      <c r="A74" s="7">
        <v>43941</v>
      </c>
      <c r="B74" s="11">
        <v>1.3802664009997899E-2</v>
      </c>
      <c r="C74" s="11">
        <v>6.3933695951208704E-3</v>
      </c>
      <c r="D74" s="12">
        <v>5.0255350381225097E-3</v>
      </c>
    </row>
    <row r="75" spans="1:4" x14ac:dyDescent="0.25">
      <c r="A75" s="7">
        <v>43910</v>
      </c>
      <c r="B75" s="11">
        <v>1.15836889887324E-2</v>
      </c>
      <c r="C75" s="11">
        <v>6.8864499972286003E-3</v>
      </c>
      <c r="D75" s="12">
        <v>6.6757459248781197E-3</v>
      </c>
    </row>
    <row r="76" spans="1:4" x14ac:dyDescent="0.25">
      <c r="A76" s="7">
        <v>43881</v>
      </c>
      <c r="B76" s="11">
        <v>1.6244072476749E-2</v>
      </c>
      <c r="C76" s="11">
        <v>1.2376899147604601E-2</v>
      </c>
      <c r="D76" s="12">
        <v>8.8310941535869499E-3</v>
      </c>
    </row>
    <row r="77" spans="1:4" x14ac:dyDescent="0.25">
      <c r="A77" s="7">
        <v>43850</v>
      </c>
      <c r="B77" s="11">
        <v>1.7649391279786899E-2</v>
      </c>
      <c r="C77" s="11">
        <v>1.32036189864483E-2</v>
      </c>
      <c r="D77" s="12">
        <v>9.0688912988685696E-3</v>
      </c>
    </row>
    <row r="78" spans="1:4" x14ac:dyDescent="0.25">
      <c r="A78" s="7">
        <v>43818</v>
      </c>
      <c r="B78" s="11">
        <v>2.82902454588406E-2</v>
      </c>
      <c r="C78" s="11">
        <v>1.30543534706403E-2</v>
      </c>
      <c r="D78" s="12">
        <v>8.8938951879588002E-3</v>
      </c>
    </row>
    <row r="79" spans="1:4" x14ac:dyDescent="0.25">
      <c r="A79" s="7">
        <v>43788</v>
      </c>
      <c r="B79" s="11">
        <v>3.2173243397363799E-2</v>
      </c>
      <c r="C79" s="11">
        <v>1.5800483428813499E-2</v>
      </c>
      <c r="D79" s="12">
        <v>7.4387695287979304E-3</v>
      </c>
    </row>
    <row r="80" spans="1:4" x14ac:dyDescent="0.25">
      <c r="A80" s="7" t="s">
        <v>16</v>
      </c>
      <c r="B80" s="11">
        <v>3.2809513873504101E-2</v>
      </c>
      <c r="C80" s="11">
        <v>1.5797377362165198E-2</v>
      </c>
      <c r="D80" s="12">
        <v>5.8106700205478104E-3</v>
      </c>
    </row>
    <row r="81" spans="1:4" x14ac:dyDescent="0.25">
      <c r="A81" s="7">
        <v>43727</v>
      </c>
      <c r="B81" s="11">
        <v>3.2576860150486699E-2</v>
      </c>
      <c r="C81" s="11">
        <v>1.2878591638751199E-2</v>
      </c>
      <c r="D81" s="12">
        <v>4.9930321396841797E-3</v>
      </c>
    </row>
    <row r="82" spans="1:4" x14ac:dyDescent="0.25">
      <c r="A82" s="7">
        <v>43696</v>
      </c>
      <c r="B82" s="11">
        <v>2.8468620161686501E-2</v>
      </c>
      <c r="C82" s="11">
        <v>1.1311022412931099E-2</v>
      </c>
      <c r="D82" s="12">
        <v>6.4790056786430102E-3</v>
      </c>
    </row>
    <row r="83" spans="1:4" x14ac:dyDescent="0.25">
      <c r="A83" s="7">
        <v>43665</v>
      </c>
      <c r="B83" s="11">
        <v>2.98783364809415E-2</v>
      </c>
      <c r="C83" s="11">
        <v>1.14823194113086E-2</v>
      </c>
      <c r="D83" s="12">
        <v>6.9693903075479999E-3</v>
      </c>
    </row>
    <row r="84" spans="1:4" x14ac:dyDescent="0.25">
      <c r="A84" s="7">
        <v>43635</v>
      </c>
      <c r="B84" s="11">
        <v>2.9791361627657401E-2</v>
      </c>
      <c r="C84" s="11">
        <v>1.1152333711924801E-2</v>
      </c>
      <c r="D84" s="12">
        <v>8.1308305752140903E-3</v>
      </c>
    </row>
    <row r="85" spans="1:4" x14ac:dyDescent="0.25">
      <c r="A85" s="7">
        <v>43604</v>
      </c>
      <c r="B85" s="11">
        <v>2.9344366145189E-2</v>
      </c>
      <c r="C85" s="11">
        <v>1.18163179095109E-2</v>
      </c>
      <c r="D85" s="12">
        <v>6.6857796653874597E-3</v>
      </c>
    </row>
    <row r="86" spans="1:4" x14ac:dyDescent="0.25">
      <c r="A86" s="7">
        <v>43574</v>
      </c>
      <c r="B86" s="11">
        <v>3.1267964857434903E-2</v>
      </c>
      <c r="C86" s="11">
        <v>1.8829208693944E-2</v>
      </c>
      <c r="D86" s="12">
        <v>7.5193798482001703E-3</v>
      </c>
    </row>
    <row r="87" spans="1:4" x14ac:dyDescent="0.25">
      <c r="A87" s="7">
        <v>43543</v>
      </c>
      <c r="B87" s="11">
        <v>2.8606006736283399E-2</v>
      </c>
      <c r="C87" s="11">
        <v>2.0306927393332602E-2</v>
      </c>
      <c r="D87" s="12">
        <v>7.4786968298996602E-3</v>
      </c>
    </row>
    <row r="88" spans="1:4" x14ac:dyDescent="0.25">
      <c r="A88" s="7">
        <v>43515</v>
      </c>
      <c r="B88" s="11">
        <v>3.0892867348116301E-2</v>
      </c>
      <c r="C88" s="11">
        <v>2.52941919515416E-2</v>
      </c>
      <c r="D88" s="12">
        <v>8.3100842912401107E-3</v>
      </c>
    </row>
    <row r="89" spans="1:4" x14ac:dyDescent="0.25">
      <c r="A89" s="7">
        <v>43484</v>
      </c>
      <c r="B89" s="11">
        <v>3.6816022392079199E-2</v>
      </c>
      <c r="C89" s="11">
        <v>2.2549757344632899E-2</v>
      </c>
      <c r="D89" s="12">
        <v>8.6832184790467601E-3</v>
      </c>
    </row>
    <row r="90" spans="1:4" x14ac:dyDescent="0.25">
      <c r="A90" s="7">
        <v>43452</v>
      </c>
      <c r="B90" s="11">
        <v>3.8446097919968898E-2</v>
      </c>
      <c r="C90" s="11">
        <v>1.5487506756517701E-2</v>
      </c>
      <c r="D90" s="12">
        <v>1.00199865392649E-2</v>
      </c>
    </row>
    <row r="91" spans="1:4" x14ac:dyDescent="0.25">
      <c r="A91" s="7">
        <v>43422</v>
      </c>
      <c r="B91" s="11">
        <v>3.8742102095310101E-2</v>
      </c>
      <c r="C91" s="11">
        <v>2.3493793605078899E-2</v>
      </c>
      <c r="D91" s="12">
        <v>1.0868602941850099E-2</v>
      </c>
    </row>
    <row r="92" spans="1:4" x14ac:dyDescent="0.25">
      <c r="A92" s="7">
        <v>43391</v>
      </c>
      <c r="B92" s="11">
        <v>3.9894010509532403E-2</v>
      </c>
      <c r="C92" s="11">
        <v>2.4501402817575901E-2</v>
      </c>
      <c r="D92" s="12">
        <v>1.03765601148475E-2</v>
      </c>
    </row>
    <row r="93" spans="1:4" x14ac:dyDescent="0.25">
      <c r="A93" s="7">
        <v>43361</v>
      </c>
      <c r="B93" s="15">
        <v>2.6177198746027398E-2</v>
      </c>
      <c r="C93" s="15">
        <v>2.6554387495689599E-2</v>
      </c>
      <c r="D93" s="16">
        <v>9.8405738317485503E-3</v>
      </c>
    </row>
    <row r="94" spans="1:4" x14ac:dyDescent="0.25">
      <c r="A94" s="7">
        <v>43330</v>
      </c>
      <c r="B94" s="11">
        <v>5.9556451860473099E-2</v>
      </c>
      <c r="C94" s="11">
        <v>1.8639287664608699E-2</v>
      </c>
      <c r="D94" s="12">
        <v>8.2250091423839294E-3</v>
      </c>
    </row>
    <row r="95" spans="1:4" x14ac:dyDescent="0.25">
      <c r="A95" s="7">
        <v>43299</v>
      </c>
      <c r="B95" s="11">
        <v>6.0639565813113201E-2</v>
      </c>
      <c r="C95" s="11">
        <v>2.1295381954130901E-2</v>
      </c>
      <c r="D95" s="12">
        <v>7.9048788757953292E-3</v>
      </c>
    </row>
    <row r="96" spans="1:4" x14ac:dyDescent="0.25">
      <c r="A96" s="7">
        <v>43269</v>
      </c>
      <c r="B96" s="11">
        <v>6.139534E-2</v>
      </c>
      <c r="C96" s="11">
        <v>1.9024024E-2</v>
      </c>
      <c r="D96" s="12">
        <v>8.6256479999999996E-3</v>
      </c>
    </row>
    <row r="97" spans="1:4" x14ac:dyDescent="0.25">
      <c r="A97" s="7">
        <v>43238</v>
      </c>
      <c r="B97" s="11">
        <v>7.1252268303023003E-2</v>
      </c>
      <c r="C97" s="11">
        <v>1.61652369645938E-2</v>
      </c>
      <c r="D97" s="12">
        <v>9.0234644158821709E-3</v>
      </c>
    </row>
    <row r="98" spans="1:4" x14ac:dyDescent="0.25">
      <c r="A98" s="7">
        <v>43208</v>
      </c>
      <c r="B98" s="11">
        <v>7.75645427249394E-2</v>
      </c>
      <c r="C98" s="11">
        <v>1.9614733779240601E-2</v>
      </c>
      <c r="D98" s="12">
        <v>1.06467772480107E-2</v>
      </c>
    </row>
    <row r="99" spans="1:4" x14ac:dyDescent="0.25">
      <c r="A99" s="7">
        <v>43177</v>
      </c>
      <c r="B99" s="11">
        <v>7.23485534414227E-2</v>
      </c>
      <c r="C99" s="11">
        <v>1.7379075633002401E-2</v>
      </c>
      <c r="D99" s="12">
        <v>1.6000000000000001E-3</v>
      </c>
    </row>
    <row r="100" spans="1:4" x14ac:dyDescent="0.25">
      <c r="A100" s="7">
        <v>43149</v>
      </c>
      <c r="B100" s="11">
        <v>7.1841915310449894E-2</v>
      </c>
      <c r="C100" s="11">
        <v>1.5852199330868899E-2</v>
      </c>
      <c r="D100" s="12">
        <v>8.3437315659913407E-3</v>
      </c>
    </row>
    <row r="101" spans="1:4" x14ac:dyDescent="0.25">
      <c r="A101" s="7">
        <v>43118</v>
      </c>
      <c r="B101" s="11">
        <v>6.62440112650554E-2</v>
      </c>
      <c r="C101" s="11">
        <v>2.0401330849340801E-2</v>
      </c>
      <c r="D101" s="12">
        <v>9.0579022759467807E-3</v>
      </c>
    </row>
    <row r="102" spans="1:4" x14ac:dyDescent="0.25">
      <c r="A102" s="7">
        <v>43086</v>
      </c>
      <c r="B102" s="11">
        <v>6.0738821845065502E-2</v>
      </c>
      <c r="C102" s="11">
        <v>2.1687419643709301E-2</v>
      </c>
      <c r="D102" s="12">
        <v>9.9579928691816404E-3</v>
      </c>
    </row>
    <row r="103" spans="1:4" x14ac:dyDescent="0.25">
      <c r="A103" s="7">
        <v>43056</v>
      </c>
      <c r="B103" s="11">
        <v>5.5079773526836899E-2</v>
      </c>
      <c r="C103" s="11">
        <v>2.4460425786774001E-2</v>
      </c>
      <c r="D103" s="12">
        <v>1.32961006540573E-2</v>
      </c>
    </row>
    <row r="104" spans="1:4" x14ac:dyDescent="0.25">
      <c r="A104" s="7">
        <v>43025</v>
      </c>
      <c r="B104" s="11">
        <v>5.6110657150576698E-2</v>
      </c>
      <c r="C104" s="11">
        <v>2.1687896050760599E-2</v>
      </c>
      <c r="D104" s="12">
        <v>1.48683108125708E-2</v>
      </c>
    </row>
    <row r="105" spans="1:4" x14ac:dyDescent="0.25">
      <c r="A105" s="7">
        <v>42995</v>
      </c>
      <c r="B105" s="11">
        <v>4.9663377650340901E-2</v>
      </c>
      <c r="C105" s="11">
        <v>1.8156416980401199E-2</v>
      </c>
      <c r="D105" s="12">
        <v>1.09387310512696E-2</v>
      </c>
    </row>
    <row r="106" spans="1:4" x14ac:dyDescent="0.25">
      <c r="A106" s="7">
        <v>42964</v>
      </c>
      <c r="B106" s="11">
        <v>5.1156924569794399E-2</v>
      </c>
      <c r="C106" s="11">
        <v>1.8670727340397202E-2</v>
      </c>
      <c r="D106" s="12">
        <v>1.20970037213988E-2</v>
      </c>
    </row>
    <row r="107" spans="1:4" x14ac:dyDescent="0.25">
      <c r="A107" s="7">
        <v>42947</v>
      </c>
      <c r="B107" s="11">
        <v>4.7447741374742398E-2</v>
      </c>
      <c r="C107" s="11">
        <v>2.17023856609019E-2</v>
      </c>
      <c r="D107" s="12">
        <v>1.05454186933964E-2</v>
      </c>
    </row>
    <row r="108" spans="1:4" x14ac:dyDescent="0.25">
      <c r="A108" s="7">
        <v>42916</v>
      </c>
      <c r="B108" s="11">
        <v>4.57022898476621E-2</v>
      </c>
      <c r="C108" s="11">
        <v>2.3159444360921402E-2</v>
      </c>
      <c r="D108" s="12">
        <v>1.01819552997276E-2</v>
      </c>
    </row>
    <row r="109" spans="1:4" x14ac:dyDescent="0.25">
      <c r="A109" s="7">
        <v>42886</v>
      </c>
      <c r="B109" s="11">
        <v>3.5435116284044499E-2</v>
      </c>
      <c r="C109" s="11">
        <v>2.8999260003284701E-2</v>
      </c>
      <c r="D109" s="12">
        <v>9.0940450041481404E-3</v>
      </c>
    </row>
    <row r="110" spans="1:4" x14ac:dyDescent="0.25">
      <c r="A110" s="7">
        <v>42842</v>
      </c>
      <c r="B110" s="11">
        <v>3.5435116284044499E-2</v>
      </c>
      <c r="C110" s="11">
        <v>2.8999260003284701E-2</v>
      </c>
      <c r="D110" s="12">
        <v>9.0940450041481404E-3</v>
      </c>
    </row>
    <row r="111" spans="1:4" x14ac:dyDescent="0.25">
      <c r="A111" s="7">
        <v>42811</v>
      </c>
      <c r="B111" s="6">
        <v>3.0881583593852999E-2</v>
      </c>
      <c r="C111" s="6">
        <v>4.1850953125068799E-2</v>
      </c>
      <c r="D111" s="10">
        <v>9.9199799122452192E-3</v>
      </c>
    </row>
  </sheetData>
  <autoFilter ref="A1:D111" xr:uid="{00000000-0001-0000-0300-000000000000}">
    <sortState xmlns:xlrd2="http://schemas.microsoft.com/office/spreadsheetml/2017/richdata2" ref="A2:D111">
      <sortCondition descending="1" ref="A37:A111"/>
    </sortState>
  </autoFilter>
  <pageMargins left="0.7" right="0.7" top="0.75" bottom="0.75" header="0.3" footer="0.3"/>
  <pageSetup orientation="portrait" r:id="rId1"/>
  <headerFooter>
    <oddFooter>&amp;C_x000D_&amp;1#&amp;"Calibri"&amp;12&amp;K000000 Nasdaq - Internal Use: Distribution limited to Nasdaq personnel and authorized third parties subject to confidentiality obligations</oddFooter>
  </headerFooter>
</worksheet>
</file>

<file path=docMetadata/LabelInfo.xml><?xml version="1.0" encoding="utf-8"?>
<clbl:labelList xmlns:clbl="http://schemas.microsoft.com/office/2020/mipLabelMetadata">
  <clbl:label id="{fe63fdbc-9223-49ac-a12c-b8ae101f8b2d}" enabled="1" method="Standard" siteId="{d0b75e95-684a-45e3-8d2d-53fa2a6a513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CEM</vt:lpstr>
      <vt:lpstr>SA CCR</vt:lpstr>
      <vt:lpstr>Historical c-factors (CEM)</vt:lpstr>
      <vt:lpstr>Historical c-factors (SA CCR)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2022-07-12T14:21:06Z</dcterms:created>
  <dcterms:modified xsi:type="dcterms:W3CDTF">2026-05-12T07:00:26Z</dcterms:modified>
</cp:coreProperties>
</file>