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codeName="ThisWorkbook" defaultThemeVersion="124226"/>
  <xr:revisionPtr revIDLastSave="0" documentId="13_ncr:1_{7FE3270F-9901-406F-BDA0-2507D208E2B0}" xr6:coauthVersionLast="47" xr6:coauthVersionMax="47" xr10:uidLastSave="{00000000-0000-0000-0000-000000000000}"/>
  <bookViews>
    <workbookView xWindow="3600" yWindow="2715" windowWidth="21600" windowHeight="11295" activeTab="1" xr2:uid="{00000000-000D-0000-FFFF-FFFF00000000}"/>
  </bookViews>
  <sheets>
    <sheet name="CEM" sheetId="2" r:id="rId1"/>
    <sheet name="SA CCR" sheetId="1" r:id="rId2"/>
    <sheet name="Historical c-factors (CEM)" sheetId="4" r:id="rId3"/>
    <sheet name="Historical c-factors (SA CCR)" sheetId="5" r:id="rId4"/>
  </sheets>
  <definedNames>
    <definedName name="_xlnm._FilterDatabase" localSheetId="3" hidden="1">'Historical c-factors (SA CCR)'!$A$1:$D$110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2" i="4"/>
  <c r="A5" i="5"/>
  <c r="A6" i="5"/>
  <c r="A7" i="5"/>
  <c r="A14" i="5"/>
  <c r="A15" i="5"/>
  <c r="A16" i="5" l="1"/>
  <c r="A17" i="5"/>
  <c r="A18" i="5"/>
  <c r="A19" i="5"/>
  <c r="A21" i="5" l="1"/>
  <c r="A22" i="5"/>
  <c r="A23" i="5"/>
  <c r="A24" i="5"/>
  <c r="A25" i="5"/>
  <c r="A26" i="5"/>
  <c r="A27" i="5"/>
  <c r="A28" i="5"/>
  <c r="A29" i="5" l="1"/>
  <c r="A30" i="5"/>
  <c r="A31" i="5"/>
  <c r="A32" i="5"/>
  <c r="A35" i="5"/>
  <c r="A36" i="5"/>
  <c r="A37" i="5"/>
  <c r="A38" i="5"/>
  <c r="A47" i="5"/>
  <c r="A48" i="5"/>
</calcChain>
</file>

<file path=xl/sharedStrings.xml><?xml version="1.0" encoding="utf-8"?>
<sst xmlns="http://schemas.openxmlformats.org/spreadsheetml/2006/main" count="39" uniqueCount="25">
  <si>
    <t>Central counterparty</t>
  </si>
  <si>
    <t>Nasdaq Clearing AB</t>
  </si>
  <si>
    <t>Default fund</t>
  </si>
  <si>
    <t>Commodities</t>
  </si>
  <si>
    <t>Financial Markets</t>
  </si>
  <si>
    <t>Seafood</t>
  </si>
  <si>
    <t>DFCM, Prefunded default fund from all members</t>
  </si>
  <si>
    <t>DFCCP, CCP's prefunded own resources</t>
  </si>
  <si>
    <t>C-factor</t>
  </si>
  <si>
    <t xml:space="preserve">Calculation date </t>
  </si>
  <si>
    <t>KCCP, hypothetical capital requirement</t>
  </si>
  <si>
    <t>N, number of clearing members</t>
  </si>
  <si>
    <t>Beta, concentrion factor</t>
  </si>
  <si>
    <t>Total amount of initial margin</t>
  </si>
  <si>
    <t>C-factor, RW used to calculate each CM capital requirement</t>
  </si>
  <si>
    <t>Date</t>
  </si>
  <si>
    <t>oct-19</t>
  </si>
  <si>
    <t>may-20</t>
  </si>
  <si>
    <t>Default Fund</t>
  </si>
  <si>
    <t>Financial</t>
  </si>
  <si>
    <t>Number of Clearing Members</t>
  </si>
  <si>
    <t>Total Amount of Initial Margin</t>
  </si>
  <si>
    <t>Hypothetical capital requirement of the CCP (KCCP)</t>
  </si>
  <si>
    <t>Prefunded default fund from all members (DFCM)</t>
  </si>
  <si>
    <t>CCP's prefunded own resources (DFCCP)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</si>
</sst>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[$EUR]\ #,##0"/>
    <numFmt numFmtId="165" formatCode="[$SEK]\ #,##0"/>
    <numFmt numFmtId="166" formatCode="0.0000%"/>
    <numFmt numFmtId="167" formatCode="0.0000"/>
    <numFmt numFmtId="168" formatCode="0.000%"/>
    <numFmt numFmtId="169" formatCode="[$-41D]mmm/yy;@"/>
    <numFmt numFmtId="170" formatCode="yyyy\-mm\-dd;@"/>
    <numFmt numFmtId="171" formatCode="_-* #,##0.00\ _k_r_-;\-* #,##0.00\ _k_r_-;_-* &quot;-&quot;??\ _k_r_-;_-@_-"/>
  </numFmts>
  <fonts count="6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mediumGray">
        <fgColor indexed="45"/>
        <bgColor indexed="9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3" fillId="4" borderId="3" applyNumberFormat="0" applyFill="0" applyBorder="0" applyAlignment="0" applyProtection="0">
      <alignment horizontal="left"/>
    </xf>
    <xf numFmtId="0" fontId="4" fillId="0" borderId="0" applyNumberFormat="0" applyFill="0" applyBorder="0" applyAlignment="0" applyProtection="0"/>
    <xf numFmtId="170" fontId="2" fillId="5" borderId="4" applyFont="0" applyAlignment="0">
      <protection locked="0"/>
    </xf>
    <xf numFmtId="3" fontId="2" fillId="5" borderId="4" applyFont="0">
      <alignment horizontal="right"/>
      <protection locked="0"/>
    </xf>
    <xf numFmtId="166" fontId="2" fillId="5" borderId="4">
      <alignment horizontal="right"/>
      <protection locked="0"/>
    </xf>
    <xf numFmtId="49" fontId="2" fillId="5" borderId="4" applyFont="0" applyAlignment="0">
      <protection locked="0"/>
    </xf>
    <xf numFmtId="9" fontId="2" fillId="0" borderId="0" applyFont="0" applyFill="0" applyBorder="0" applyAlignment="0" applyProtection="0"/>
    <xf numFmtId="170" fontId="2" fillId="6" borderId="4">
      <protection locked="0"/>
    </xf>
    <xf numFmtId="1" fontId="2" fillId="6" borderId="4" applyFont="0">
      <alignment horizontal="right"/>
    </xf>
    <xf numFmtId="167" fontId="2" fillId="6" borderId="4" applyFont="0"/>
    <xf numFmtId="43" fontId="2" fillId="0" borderId="0" applyFont="0" applyFill="0" applyBorder="0" applyAlignment="0" applyProtection="0"/>
    <xf numFmtId="171" fontId="5" fillId="0" borderId="0" applyFont="0" applyFill="0" applyBorder="0" applyAlignment="0" applyProtection="0"/>
  </cellStyleXfs>
  <cellXfs count="28">
    <xf numFmtId="0" fontId="0" fillId="0" borderId="0" xfId="0"/>
    <xf numFmtId="0" fontId="1" fillId="2" borderId="0" xfId="0" applyFont="1" applyFill="1"/>
    <xf numFmtId="0" fontId="0" fillId="3" borderId="0" xfId="0" applyFill="1" applyAlignment="1">
      <alignment horizontal="center"/>
    </xf>
    <xf numFmtId="0" fontId="0" fillId="3" borderId="0" xfId="0" applyFill="1"/>
    <xf numFmtId="168" fontId="0" fillId="3" borderId="0" xfId="0" applyNumberFormat="1" applyFill="1" applyAlignment="1">
      <alignment horizontal="right"/>
    </xf>
    <xf numFmtId="169" fontId="0" fillId="3" borderId="1" xfId="0" applyNumberFormat="1" applyFill="1" applyBorder="1" applyAlignment="1">
      <alignment horizontal="center"/>
    </xf>
    <xf numFmtId="168" fontId="0" fillId="3" borderId="2" xfId="0" applyNumberFormat="1" applyFill="1" applyBorder="1" applyAlignment="1">
      <alignment horizontal="center"/>
    </xf>
    <xf numFmtId="169" fontId="0" fillId="3" borderId="0" xfId="0" applyNumberFormat="1" applyFill="1" applyAlignment="1">
      <alignment horizontal="center"/>
    </xf>
    <xf numFmtId="169" fontId="0" fillId="3" borderId="4" xfId="0" applyNumberFormat="1" applyFill="1" applyBorder="1" applyAlignment="1">
      <alignment horizontal="center"/>
    </xf>
    <xf numFmtId="168" fontId="0" fillId="3" borderId="4" xfId="0" applyNumberFormat="1" applyFill="1" applyBorder="1" applyAlignment="1">
      <alignment horizontal="center"/>
    </xf>
    <xf numFmtId="168" fontId="0" fillId="3" borderId="6" xfId="0" applyNumberFormat="1" applyFill="1" applyBorder="1" applyAlignment="1">
      <alignment horizontal="center"/>
    </xf>
    <xf numFmtId="168" fontId="0" fillId="3" borderId="3" xfId="0" applyNumberFormat="1" applyFill="1" applyBorder="1" applyAlignment="1">
      <alignment horizontal="center"/>
    </xf>
    <xf numFmtId="168" fontId="0" fillId="3" borderId="5" xfId="0" applyNumberFormat="1" applyFill="1" applyBorder="1" applyAlignment="1">
      <alignment horizontal="center"/>
    </xf>
    <xf numFmtId="166" fontId="1" fillId="2" borderId="0" xfId="0" applyNumberFormat="1" applyFont="1" applyFill="1"/>
    <xf numFmtId="14" fontId="0" fillId="0" borderId="0" xfId="0" applyNumberFormat="1"/>
    <xf numFmtId="166" fontId="0" fillId="3" borderId="3" xfId="0" applyNumberFormat="1" applyFill="1" applyBorder="1" applyAlignment="1">
      <alignment horizontal="center"/>
    </xf>
    <xf numFmtId="166" fontId="0" fillId="3" borderId="5" xfId="0" applyNumberFormat="1" applyFill="1" applyBorder="1" applyAlignment="1">
      <alignment horizontal="center"/>
    </xf>
    <xf numFmtId="14" fontId="0" fillId="3" borderId="0" xfId="0" applyNumberFormat="1" applyFill="1" applyAlignment="1">
      <alignment horizontal="right"/>
    </xf>
    <xf numFmtId="0" fontId="0" fillId="3" borderId="0" xfId="0" applyFill="1" applyAlignment="1">
      <alignment horizontal="right"/>
    </xf>
    <xf numFmtId="164" fontId="0" fillId="3" borderId="0" xfId="0" applyNumberFormat="1" applyFill="1" applyAlignment="1">
      <alignment horizontal="right"/>
    </xf>
    <xf numFmtId="3" fontId="0" fillId="3" borderId="0" xfId="0" applyNumberFormat="1" applyFill="1" applyAlignment="1">
      <alignment horizontal="right"/>
    </xf>
    <xf numFmtId="167" fontId="0" fillId="3" borderId="0" xfId="0" applyNumberFormat="1" applyFill="1" applyAlignment="1">
      <alignment horizontal="right"/>
    </xf>
    <xf numFmtId="165" fontId="0" fillId="3" borderId="0" xfId="0" applyNumberFormat="1" applyFill="1" applyAlignment="1">
      <alignment horizontal="right"/>
    </xf>
    <xf numFmtId="168" fontId="1" fillId="2" borderId="0" xfId="0" applyNumberFormat="1" applyFont="1" applyFill="1"/>
    <xf numFmtId="166" fontId="1" fillId="0" borderId="0" xfId="0" applyNumberFormat="1" applyFont="1"/>
    <xf numFmtId="169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1" fontId="0" fillId="3" borderId="0" xfId="0" applyNumberFormat="1" applyFill="1" applyAlignment="1">
      <alignment horizontal="right"/>
    </xf>
  </cellXfs>
  <cellStyles count="16">
    <cellStyle name="=C:\WINNT35\SYSTEM32\COMMAND.COM" xfId="2" xr:uid="{00000000-0005-0000-0000-000000000000}"/>
    <cellStyle name="Comma 2" xfId="3" xr:uid="{00000000-0005-0000-0000-000001000000}"/>
    <cellStyle name="Comma 2 2" xfId="14" xr:uid="{00000000-0005-0000-0000-000002000000}"/>
    <cellStyle name="Comma 3" xfId="15" xr:uid="{00000000-0005-0000-0000-000003000000}"/>
    <cellStyle name="Heading 1 2" xfId="4" xr:uid="{00000000-0005-0000-0000-000004000000}"/>
    <cellStyle name="Heading 2 2" xfId="5" xr:uid="{00000000-0005-0000-0000-000005000000}"/>
    <cellStyle name="inputDate" xfId="6" xr:uid="{00000000-0005-0000-0000-000006000000}"/>
    <cellStyle name="inputExposure" xfId="7" xr:uid="{00000000-0005-0000-0000-000007000000}"/>
    <cellStyle name="inputPercentageL" xfId="8" xr:uid="{00000000-0005-0000-0000-000008000000}"/>
    <cellStyle name="inputText" xfId="9" xr:uid="{00000000-0005-0000-0000-000009000000}"/>
    <cellStyle name="Normal" xfId="0" builtinId="0"/>
    <cellStyle name="Normal 2" xfId="1" xr:uid="{00000000-0005-0000-0000-00000B000000}"/>
    <cellStyle name="Percent 2" xfId="10" xr:uid="{00000000-0005-0000-0000-00000C000000}"/>
    <cellStyle name="sup2Date" xfId="11" xr:uid="{00000000-0005-0000-0000-00000D000000}"/>
    <cellStyle name="sup2Int" xfId="12" xr:uid="{00000000-0005-0000-0000-00000E000000}"/>
    <cellStyle name="sup2ParameterE" xfId="13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D11"/>
  <sheetViews>
    <sheetView workbookViewId="0">
      <selection activeCell="D16" sqref="D16"/>
    </sheetView>
  </sheetViews>
  <sheetFormatPr defaultRowHeight="15" x14ac:dyDescent="0.25"/>
  <cols>
    <col min="1" max="1" width="3" bestFit="1" customWidth="1"/>
    <col min="2" max="2" width="54.7109375" bestFit="1" customWidth="1"/>
    <col min="3" max="4" width="18.42578125" bestFit="1" customWidth="1"/>
  </cols>
  <sheetData>
    <row r="1" spans="1:4" x14ac:dyDescent="0.25">
      <c r="A1" s="2">
        <v>10</v>
      </c>
      <c r="B1" s="3" t="s">
        <v>0</v>
      </c>
      <c r="C1" s="17" t="s">
        <v>1</v>
      </c>
      <c r="D1" s="17" t="s">
        <v>1</v>
      </c>
    </row>
    <row r="2" spans="1:4" x14ac:dyDescent="0.25">
      <c r="A2" s="2">
        <v>20</v>
      </c>
      <c r="B2" s="3" t="s">
        <v>2</v>
      </c>
      <c r="C2" s="18" t="s">
        <v>3</v>
      </c>
      <c r="D2" s="18" t="s">
        <v>4</v>
      </c>
    </row>
    <row r="3" spans="1:4" x14ac:dyDescent="0.25">
      <c r="A3" s="2">
        <v>30</v>
      </c>
      <c r="B3" s="3" t="s">
        <v>9</v>
      </c>
      <c r="C3" s="17">
        <v>46021</v>
      </c>
      <c r="D3" s="17">
        <v>46021</v>
      </c>
    </row>
    <row r="4" spans="1:4" x14ac:dyDescent="0.25">
      <c r="A4" s="2">
        <v>40</v>
      </c>
      <c r="B4" s="3" t="s">
        <v>10</v>
      </c>
      <c r="C4" s="19">
        <v>0</v>
      </c>
      <c r="D4" s="22">
        <v>32224113.847246494</v>
      </c>
    </row>
    <row r="5" spans="1:4" x14ac:dyDescent="0.25">
      <c r="A5" s="2">
        <v>50</v>
      </c>
      <c r="B5" s="3" t="s">
        <v>6</v>
      </c>
      <c r="C5" s="19">
        <v>978977515.47205198</v>
      </c>
      <c r="D5" s="22">
        <v>3986702914.9751282</v>
      </c>
    </row>
    <row r="6" spans="1:4" x14ac:dyDescent="0.25">
      <c r="A6" s="2">
        <v>60</v>
      </c>
      <c r="B6" s="3" t="s">
        <v>7</v>
      </c>
      <c r="C6" s="19">
        <v>22587091.221340001</v>
      </c>
      <c r="D6" s="22">
        <v>185000000</v>
      </c>
    </row>
    <row r="7" spans="1:4" x14ac:dyDescent="0.25">
      <c r="A7" s="2">
        <v>70</v>
      </c>
      <c r="B7" s="3" t="s">
        <v>11</v>
      </c>
      <c r="C7" s="20">
        <v>76</v>
      </c>
      <c r="D7" s="20">
        <v>37</v>
      </c>
    </row>
    <row r="8" spans="1:4" x14ac:dyDescent="0.25">
      <c r="A8" s="2">
        <v>80</v>
      </c>
      <c r="B8" s="3" t="s">
        <v>12</v>
      </c>
      <c r="C8" s="21">
        <v>0.28980405305219759</v>
      </c>
      <c r="D8" s="21">
        <v>0.39775738904068497</v>
      </c>
    </row>
    <row r="9" spans="1:4" x14ac:dyDescent="0.25">
      <c r="A9" s="2">
        <v>90</v>
      </c>
      <c r="B9" s="3" t="s">
        <v>13</v>
      </c>
      <c r="C9" s="19">
        <v>2555841721.2812819</v>
      </c>
      <c r="D9" s="22">
        <v>46958819691.24295</v>
      </c>
    </row>
    <row r="10" spans="1:4" x14ac:dyDescent="0.25">
      <c r="A10" s="4"/>
      <c r="B10" s="4"/>
      <c r="C10" s="4"/>
      <c r="D10" s="4"/>
    </row>
    <row r="11" spans="1:4" x14ac:dyDescent="0.25">
      <c r="A11" s="2"/>
      <c r="B11" s="1" t="s">
        <v>14</v>
      </c>
      <c r="C11" s="23">
        <v>2.0215812217256215E-3</v>
      </c>
      <c r="D11" s="23">
        <v>5.0780154896373914E-3</v>
      </c>
    </row>
  </sheetData>
  <pageMargins left="0.7" right="0.7" top="0.75" bottom="0.75" header="0.3" footer="0.3"/>
  <pageSetup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K23"/>
  <sheetViews>
    <sheetView tabSelected="1" zoomScaleNormal="100" workbookViewId="0">
      <selection activeCell="B5" sqref="B5"/>
    </sheetView>
  </sheetViews>
  <sheetFormatPr defaultRowHeight="15" x14ac:dyDescent="0.25"/>
  <cols>
    <col min="1" max="1" width="3" bestFit="1" customWidth="1"/>
    <col min="2" max="2" width="45.42578125" bestFit="1" customWidth="1"/>
    <col min="3" max="3" width="17.85546875" bestFit="1" customWidth="1"/>
    <col min="4" max="4" width="22.85546875" customWidth="1"/>
    <col min="5" max="5" width="10" bestFit="1" customWidth="1"/>
    <col min="6" max="6" width="42.7109375" bestFit="1" customWidth="1"/>
    <col min="7" max="9" width="16.85546875" bestFit="1" customWidth="1"/>
    <col min="10" max="10" width="12" bestFit="1" customWidth="1"/>
    <col min="11" max="11" width="12.42578125" bestFit="1" customWidth="1"/>
  </cols>
  <sheetData>
    <row r="1" spans="1:11" x14ac:dyDescent="0.25">
      <c r="A1">
        <v>10</v>
      </c>
      <c r="B1" s="3" t="s">
        <v>0</v>
      </c>
      <c r="C1" s="17" t="s">
        <v>1</v>
      </c>
      <c r="D1" s="17" t="s">
        <v>1</v>
      </c>
    </row>
    <row r="2" spans="1:11" x14ac:dyDescent="0.25">
      <c r="A2">
        <v>20</v>
      </c>
      <c r="B2" s="3" t="s">
        <v>18</v>
      </c>
      <c r="C2" s="18" t="s">
        <v>3</v>
      </c>
      <c r="D2" s="18" t="s">
        <v>19</v>
      </c>
    </row>
    <row r="3" spans="1:11" x14ac:dyDescent="0.25">
      <c r="A3">
        <v>30</v>
      </c>
      <c r="B3" s="3" t="s">
        <v>15</v>
      </c>
      <c r="C3" s="17">
        <v>46112</v>
      </c>
      <c r="D3" s="17">
        <v>46112</v>
      </c>
      <c r="G3" s="14"/>
      <c r="H3" s="14"/>
      <c r="I3" s="14"/>
    </row>
    <row r="4" spans="1:11" x14ac:dyDescent="0.25">
      <c r="A4">
        <v>40</v>
      </c>
      <c r="B4" s="3" t="s">
        <v>22</v>
      </c>
      <c r="C4" s="19">
        <v>0</v>
      </c>
      <c r="D4" s="22">
        <v>41913684</v>
      </c>
    </row>
    <row r="5" spans="1:11" x14ac:dyDescent="0.25">
      <c r="A5">
        <v>50</v>
      </c>
      <c r="B5" s="3" t="s">
        <v>23</v>
      </c>
      <c r="C5" s="19">
        <v>999990</v>
      </c>
      <c r="D5" s="22">
        <v>3249999988</v>
      </c>
    </row>
    <row r="6" spans="1:11" x14ac:dyDescent="0.25">
      <c r="A6">
        <v>60</v>
      </c>
      <c r="B6" s="3" t="s">
        <v>24</v>
      </c>
      <c r="C6" s="19">
        <v>20000000</v>
      </c>
      <c r="D6" s="22">
        <v>185000000</v>
      </c>
    </row>
    <row r="7" spans="1:11" x14ac:dyDescent="0.25">
      <c r="A7">
        <v>70</v>
      </c>
      <c r="B7" s="3" t="s">
        <v>20</v>
      </c>
      <c r="C7" s="27">
        <v>41</v>
      </c>
      <c r="D7" s="27">
        <v>35</v>
      </c>
    </row>
    <row r="8" spans="1:11" x14ac:dyDescent="0.25">
      <c r="A8">
        <v>80</v>
      </c>
      <c r="B8" s="1" t="s">
        <v>8</v>
      </c>
      <c r="C8" s="13">
        <v>1.6000000000000001E-3</v>
      </c>
      <c r="D8" s="13">
        <v>1.2200000000000001E-2</v>
      </c>
    </row>
    <row r="9" spans="1:11" x14ac:dyDescent="0.25">
      <c r="A9">
        <v>90</v>
      </c>
      <c r="B9" s="3" t="s">
        <v>21</v>
      </c>
      <c r="C9" s="19">
        <v>0</v>
      </c>
      <c r="D9" s="22">
        <v>54125507213</v>
      </c>
    </row>
    <row r="11" spans="1:11" x14ac:dyDescent="0.25">
      <c r="C11" s="14"/>
    </row>
    <row r="12" spans="1:11" x14ac:dyDescent="0.25">
      <c r="C12" s="14"/>
    </row>
    <row r="13" spans="1:11" x14ac:dyDescent="0.25">
      <c r="C13" s="14"/>
      <c r="I13" s="14"/>
      <c r="K13" s="14"/>
    </row>
    <row r="14" spans="1:11" x14ac:dyDescent="0.25">
      <c r="I14" s="14"/>
      <c r="J14" s="14"/>
      <c r="K14" s="14"/>
    </row>
    <row r="15" spans="1:11" x14ac:dyDescent="0.25">
      <c r="C15" s="14"/>
    </row>
    <row r="16" spans="1:11" x14ac:dyDescent="0.25">
      <c r="B16" s="14"/>
      <c r="C16" s="14"/>
      <c r="D16" s="14"/>
      <c r="F16" s="24"/>
      <c r="G16" s="24"/>
      <c r="H16" s="24"/>
    </row>
    <row r="17" spans="3:4" x14ac:dyDescent="0.25">
      <c r="C17" s="14"/>
    </row>
    <row r="23" spans="3:4" x14ac:dyDescent="0.25">
      <c r="C23" s="14"/>
      <c r="D23" s="14"/>
    </row>
  </sheetData>
  <pageMargins left="0.7" right="0.7" top="0.75" bottom="0.75" header="0.3" footer="0.3"/>
  <pageSetup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23"/>
  <sheetViews>
    <sheetView zoomScaleNormal="100" workbookViewId="0">
      <selection activeCell="C3" sqref="C3"/>
    </sheetView>
  </sheetViews>
  <sheetFormatPr defaultRowHeight="15" x14ac:dyDescent="0.25"/>
  <cols>
    <col min="1" max="1" width="13.28515625" bestFit="1" customWidth="1"/>
    <col min="2" max="4" width="16.85546875" customWidth="1"/>
  </cols>
  <sheetData>
    <row r="1" spans="1:4" x14ac:dyDescent="0.25">
      <c r="A1" s="5" t="s">
        <v>15</v>
      </c>
      <c r="B1" s="6" t="s">
        <v>3</v>
      </c>
      <c r="C1" s="6" t="s">
        <v>4</v>
      </c>
      <c r="D1" s="10" t="s">
        <v>5</v>
      </c>
    </row>
    <row r="2" spans="1:4" x14ac:dyDescent="0.25">
      <c r="A2" s="7">
        <f>DATE(2025,12,30)</f>
        <v>46021</v>
      </c>
      <c r="B2" s="11">
        <v>2.0215812217256215E-3</v>
      </c>
      <c r="C2" s="11">
        <v>5.0780154896373914E-3</v>
      </c>
      <c r="D2" s="12"/>
    </row>
    <row r="3" spans="1:4" x14ac:dyDescent="0.25">
      <c r="A3" s="7">
        <v>45930</v>
      </c>
      <c r="B3" s="11">
        <v>2.0660278798124965E-3</v>
      </c>
      <c r="C3" s="11">
        <v>4.2975252778732279E-3</v>
      </c>
      <c r="D3" s="12"/>
    </row>
    <row r="4" spans="1:4" x14ac:dyDescent="0.25">
      <c r="A4" s="7">
        <v>45838</v>
      </c>
      <c r="B4" s="11">
        <v>2.1996986941205813E-3</v>
      </c>
      <c r="C4" s="11">
        <v>4.1354967609033393E-3</v>
      </c>
      <c r="D4" s="12"/>
    </row>
    <row r="5" spans="1:4" x14ac:dyDescent="0.25">
      <c r="A5" s="7">
        <v>45747</v>
      </c>
      <c r="B5" s="11">
        <v>2.2242303948790021E-3</v>
      </c>
      <c r="C5" s="11">
        <v>4.3271201453519044E-3</v>
      </c>
      <c r="D5" s="12"/>
    </row>
    <row r="6" spans="1:4" x14ac:dyDescent="0.25">
      <c r="A6" s="7">
        <v>45656</v>
      </c>
      <c r="B6" s="11">
        <v>2.1897769864762735E-3</v>
      </c>
      <c r="C6" s="11">
        <v>3.9799125753939004E-3</v>
      </c>
      <c r="D6" s="12">
        <v>2.1257142857142859E-3</v>
      </c>
    </row>
    <row r="7" spans="1:4" x14ac:dyDescent="0.25">
      <c r="A7" s="7">
        <v>45562</v>
      </c>
      <c r="B7" s="11">
        <v>2.1740935009415007E-3</v>
      </c>
      <c r="C7" s="11">
        <v>3.6415320637579354E-3</v>
      </c>
      <c r="D7" s="12">
        <v>2.0841254044235901E-3</v>
      </c>
    </row>
    <row r="8" spans="1:4" x14ac:dyDescent="0.25">
      <c r="A8" s="7">
        <v>45470</v>
      </c>
      <c r="B8" s="11">
        <v>2.1195628534825726E-3</v>
      </c>
      <c r="C8" s="11">
        <v>3.5955814276938886E-3</v>
      </c>
      <c r="D8" s="12">
        <v>2.2355464385183702E-3</v>
      </c>
    </row>
    <row r="9" spans="1:4" x14ac:dyDescent="0.25">
      <c r="A9" s="7">
        <v>45379</v>
      </c>
      <c r="B9" s="11">
        <v>2.1780056035678183E-3</v>
      </c>
      <c r="C9" s="11">
        <v>4.1759619174843035E-3</v>
      </c>
      <c r="D9" s="12">
        <v>2.3243994914486348E-3</v>
      </c>
    </row>
    <row r="10" spans="1:4" x14ac:dyDescent="0.25">
      <c r="A10" s="7">
        <v>45289</v>
      </c>
      <c r="B10" s="11">
        <v>2.1207849483755501E-3</v>
      </c>
      <c r="C10" s="11">
        <v>3.0558285232218847E-3</v>
      </c>
      <c r="D10" s="12">
        <v>2.4666236138990499E-3</v>
      </c>
    </row>
    <row r="11" spans="1:4" x14ac:dyDescent="0.25">
      <c r="A11" s="7">
        <v>45198</v>
      </c>
      <c r="B11" s="11">
        <v>1.6000000000000001E-3</v>
      </c>
      <c r="C11" s="11">
        <v>7.7340458676387197E-3</v>
      </c>
      <c r="D11" s="12">
        <v>3.5028647731856202E-3</v>
      </c>
    </row>
    <row r="12" spans="1:4" x14ac:dyDescent="0.25">
      <c r="A12" s="7">
        <v>45161</v>
      </c>
      <c r="B12" s="11">
        <v>1.7210203714154799E-3</v>
      </c>
      <c r="C12" s="11">
        <v>7.5809901242445098E-3</v>
      </c>
      <c r="D12" s="12">
        <v>3.1981651030193602E-3</v>
      </c>
    </row>
    <row r="13" spans="1:4" x14ac:dyDescent="0.25">
      <c r="A13" s="7">
        <v>45130</v>
      </c>
      <c r="B13" s="11">
        <v>1.6000000000000001E-3</v>
      </c>
      <c r="C13" s="11">
        <v>9.29398416020576E-3</v>
      </c>
      <c r="D13" s="12">
        <v>3.6765693049036702E-3</v>
      </c>
    </row>
    <row r="14" spans="1:4" x14ac:dyDescent="0.25">
      <c r="A14" s="7">
        <v>45107</v>
      </c>
      <c r="B14" s="11">
        <v>1.66157440309753E-3</v>
      </c>
      <c r="C14" s="11">
        <v>9.9683539931729199E-3</v>
      </c>
      <c r="D14" s="12">
        <v>3.2000817187461598E-3</v>
      </c>
    </row>
    <row r="15" spans="1:4" x14ac:dyDescent="0.25">
      <c r="A15" s="7">
        <v>45077</v>
      </c>
      <c r="B15" s="11">
        <v>1.6000000000000001E-3</v>
      </c>
      <c r="C15" s="11">
        <v>9.4585649538648196E-3</v>
      </c>
      <c r="D15" s="12">
        <v>4.3286871964847403E-3</v>
      </c>
    </row>
    <row r="16" spans="1:4" x14ac:dyDescent="0.25">
      <c r="A16" s="7">
        <v>45044</v>
      </c>
      <c r="B16" s="11">
        <v>2.0910773038506302E-3</v>
      </c>
      <c r="C16" s="11">
        <v>9.1726823535219007E-3</v>
      </c>
      <c r="D16" s="12">
        <v>5.7236473378810097E-3</v>
      </c>
    </row>
    <row r="17" spans="1:4" x14ac:dyDescent="0.25">
      <c r="A17" s="7">
        <v>45016</v>
      </c>
      <c r="B17" s="11">
        <v>1.6000000000000001E-3</v>
      </c>
      <c r="C17" s="11">
        <v>9.4294681515280695E-3</v>
      </c>
      <c r="D17" s="12">
        <v>3.20487020481289E-3</v>
      </c>
    </row>
    <row r="18" spans="1:4" x14ac:dyDescent="0.25">
      <c r="A18" s="7">
        <v>44985</v>
      </c>
      <c r="B18" s="11">
        <v>1.6000000000000001E-3</v>
      </c>
      <c r="C18" s="11">
        <v>9.3848489341271692E-3</v>
      </c>
      <c r="D18" s="12">
        <v>2.9935786450791101E-3</v>
      </c>
    </row>
    <row r="19" spans="1:4" x14ac:dyDescent="0.25">
      <c r="A19" s="7">
        <v>44957</v>
      </c>
      <c r="B19" s="11">
        <v>2.1895825439707211E-3</v>
      </c>
      <c r="C19" s="11">
        <v>3.4571228676495628E-3</v>
      </c>
      <c r="D19" s="12">
        <v>2.0586285618318075E-3</v>
      </c>
    </row>
    <row r="20" spans="1:4" x14ac:dyDescent="0.25">
      <c r="A20" s="7">
        <v>44925</v>
      </c>
      <c r="B20" s="11">
        <v>2.1424409925928931E-3</v>
      </c>
      <c r="C20" s="11">
        <v>3.6913099483486208E-3</v>
      </c>
      <c r="D20" s="12">
        <v>2.0829599168612901E-3</v>
      </c>
    </row>
    <row r="21" spans="1:4" x14ac:dyDescent="0.25">
      <c r="A21" s="7">
        <v>44895</v>
      </c>
      <c r="B21" s="11">
        <v>3.955943988316806E-3</v>
      </c>
      <c r="C21" s="11">
        <v>3.3755688867441467E-3</v>
      </c>
      <c r="D21" s="12">
        <v>2.3186677280861183E-3</v>
      </c>
    </row>
    <row r="22" spans="1:4" x14ac:dyDescent="0.25">
      <c r="A22" s="7">
        <v>44865</v>
      </c>
      <c r="B22" s="11">
        <v>2.2331833973399471E-3</v>
      </c>
      <c r="C22" s="11">
        <v>3.7962677241409493E-3</v>
      </c>
      <c r="D22" s="12">
        <v>2.4122726519595389E-3</v>
      </c>
    </row>
    <row r="23" spans="1:4" x14ac:dyDescent="0.25">
      <c r="A23" s="7">
        <v>44834</v>
      </c>
      <c r="B23" s="11">
        <v>3.0682479895078746E-3</v>
      </c>
      <c r="C23" s="11">
        <v>3.8076014884020795E-3</v>
      </c>
      <c r="D23" s="12">
        <v>2.4655154014707101E-3</v>
      </c>
    </row>
    <row r="24" spans="1:4" x14ac:dyDescent="0.25">
      <c r="A24" s="7">
        <v>44804</v>
      </c>
      <c r="B24" s="11">
        <v>4.0470664990129319E-3</v>
      </c>
      <c r="C24" s="11">
        <v>3.5483558825468594E-3</v>
      </c>
      <c r="D24" s="12">
        <v>2.5126276745972283E-3</v>
      </c>
    </row>
    <row r="25" spans="1:4" x14ac:dyDescent="0.25">
      <c r="A25" s="7">
        <v>44771</v>
      </c>
      <c r="B25" s="11">
        <v>3.805100039823144E-3</v>
      </c>
      <c r="C25" s="11">
        <v>3.9442730545974575E-3</v>
      </c>
      <c r="D25" s="12">
        <v>2.5370776324372974E-3</v>
      </c>
    </row>
    <row r="26" spans="1:4" x14ac:dyDescent="0.25">
      <c r="A26" s="7">
        <v>44742</v>
      </c>
      <c r="B26" s="11">
        <v>4.2892176976229608E-3</v>
      </c>
      <c r="C26" s="11">
        <v>3.6140296522968432E-3</v>
      </c>
      <c r="D26" s="12">
        <v>3.125031271131902E-3</v>
      </c>
    </row>
    <row r="27" spans="1:4" x14ac:dyDescent="0.25">
      <c r="A27" s="7">
        <v>44712</v>
      </c>
      <c r="B27" s="11">
        <v>2.7765428794228365E-3</v>
      </c>
      <c r="C27" s="11">
        <v>3.8986323437346288E-3</v>
      </c>
      <c r="D27" s="12">
        <v>3.3335107030025954E-3</v>
      </c>
    </row>
    <row r="28" spans="1:4" x14ac:dyDescent="0.25">
      <c r="A28" s="7">
        <v>44652</v>
      </c>
      <c r="B28" s="11">
        <v>2.7226774714409329E-3</v>
      </c>
      <c r="C28" s="11">
        <v>3.6110087069385244E-3</v>
      </c>
      <c r="D28" s="12">
        <v>5.0433996193095538E-3</v>
      </c>
    </row>
    <row r="29" spans="1:4" x14ac:dyDescent="0.25">
      <c r="A29" s="7">
        <v>44651</v>
      </c>
      <c r="B29" s="11">
        <v>2.1681268825187242E-3</v>
      </c>
      <c r="C29" s="11">
        <v>3.6213604209709917E-3</v>
      </c>
      <c r="D29" s="12">
        <v>4.9883806303061985E-3</v>
      </c>
    </row>
    <row r="30" spans="1:4" x14ac:dyDescent="0.25">
      <c r="A30" s="7">
        <v>44620</v>
      </c>
      <c r="B30" s="11">
        <v>2.147873090269307E-3</v>
      </c>
      <c r="C30" s="11">
        <v>3.6902618497175123E-3</v>
      </c>
      <c r="D30" s="12">
        <v>4.9523546470761721E-3</v>
      </c>
    </row>
    <row r="31" spans="1:4" x14ac:dyDescent="0.25">
      <c r="A31" s="7">
        <v>44583</v>
      </c>
      <c r="B31" s="11">
        <v>2.1577307966958409E-3</v>
      </c>
      <c r="C31" s="11">
        <v>4.0299933438929679E-3</v>
      </c>
      <c r="D31" s="12">
        <v>4.5654607333299353E-3</v>
      </c>
    </row>
    <row r="32" spans="1:4" x14ac:dyDescent="0.25">
      <c r="A32" s="7">
        <v>44561</v>
      </c>
      <c r="B32" s="11">
        <v>2.4859898341603355E-3</v>
      </c>
      <c r="C32" s="11">
        <v>3.5674640206889967E-3</v>
      </c>
      <c r="D32" s="12">
        <v>4.8371312841879992E-3</v>
      </c>
    </row>
    <row r="33" spans="1:4" x14ac:dyDescent="0.25">
      <c r="A33" s="7">
        <v>44530</v>
      </c>
      <c r="B33" s="11">
        <v>3.4837029542281761E-3</v>
      </c>
      <c r="C33" s="11">
        <v>4.3156806180035456E-3</v>
      </c>
      <c r="D33" s="12">
        <v>5.1399614213504235E-3</v>
      </c>
    </row>
    <row r="34" spans="1:4" x14ac:dyDescent="0.25">
      <c r="A34" s="7">
        <v>44500</v>
      </c>
      <c r="B34" s="11">
        <v>2.220564073388432E-3</v>
      </c>
      <c r="C34" s="11">
        <v>3.7291381967788904E-3</v>
      </c>
      <c r="D34" s="12">
        <v>4.5477927104813735E-3</v>
      </c>
    </row>
    <row r="35" spans="1:4" x14ac:dyDescent="0.25">
      <c r="A35" s="7">
        <v>44469</v>
      </c>
      <c r="B35" s="11">
        <v>3.2439620664098203E-3</v>
      </c>
      <c r="C35" s="11">
        <v>4.0128697594718861E-3</v>
      </c>
      <c r="D35" s="12">
        <v>3.9882649547643189E-3</v>
      </c>
    </row>
    <row r="36" spans="1:4" x14ac:dyDescent="0.25">
      <c r="A36" s="7">
        <v>44439</v>
      </c>
      <c r="B36" s="11">
        <v>4.2381754474915805E-3</v>
      </c>
      <c r="C36" s="11">
        <v>3.8758361202191533E-3</v>
      </c>
      <c r="D36" s="12">
        <v>3.4594561905968305E-3</v>
      </c>
    </row>
    <row r="37" spans="1:4" x14ac:dyDescent="0.25">
      <c r="A37" s="7">
        <v>44407</v>
      </c>
      <c r="B37" s="11">
        <v>2.6890972523616621E-3</v>
      </c>
      <c r="C37" s="11">
        <v>3.9376278379547099E-3</v>
      </c>
      <c r="D37" s="12">
        <v>3.2563628483556302E-3</v>
      </c>
    </row>
    <row r="38" spans="1:4" x14ac:dyDescent="0.25">
      <c r="A38" s="7">
        <v>44377</v>
      </c>
      <c r="B38" s="11">
        <v>1.9712325764168329E-3</v>
      </c>
      <c r="C38" s="11">
        <v>3.6933180560992105E-3</v>
      </c>
      <c r="D38" s="12">
        <v>2.2970746769655913E-3</v>
      </c>
    </row>
    <row r="39" spans="1:4" x14ac:dyDescent="0.25">
      <c r="A39" s="7">
        <v>44347</v>
      </c>
      <c r="B39" s="11">
        <v>2.9104611664893319E-3</v>
      </c>
      <c r="C39" s="11">
        <v>3.3466862659232875E-3</v>
      </c>
      <c r="D39" s="12">
        <v>2.584696774081287E-3</v>
      </c>
    </row>
    <row r="40" spans="1:4" x14ac:dyDescent="0.25">
      <c r="A40" s="7">
        <v>44316</v>
      </c>
      <c r="B40" s="11">
        <v>2.1299310900093319E-3</v>
      </c>
      <c r="C40" s="11">
        <v>3.4214842677943499E-3</v>
      </c>
      <c r="D40" s="12">
        <v>3.3899150831142445E-3</v>
      </c>
    </row>
    <row r="41" spans="1:4" x14ac:dyDescent="0.25">
      <c r="A41" s="7">
        <v>44276</v>
      </c>
      <c r="B41" s="11">
        <v>2.1887297539918229E-3</v>
      </c>
      <c r="C41" s="11">
        <v>3.6805897203829063E-3</v>
      </c>
      <c r="D41" s="12">
        <v>4.1493588224853729E-3</v>
      </c>
    </row>
    <row r="42" spans="1:4" x14ac:dyDescent="0.25">
      <c r="A42" s="7">
        <v>44253</v>
      </c>
      <c r="B42" s="11">
        <v>2.4174264202442932E-3</v>
      </c>
      <c r="C42" s="11">
        <v>3.3334682081241655E-3</v>
      </c>
      <c r="D42" s="12">
        <v>4.2414248370513628E-3</v>
      </c>
    </row>
    <row r="43" spans="1:4" x14ac:dyDescent="0.25">
      <c r="A43" s="7">
        <v>44217</v>
      </c>
      <c r="B43" s="11">
        <v>2.408547692368217E-3</v>
      </c>
      <c r="C43" s="11">
        <v>4.059012731113627E-3</v>
      </c>
      <c r="D43" s="12">
        <v>4.5562897609571912E-3</v>
      </c>
    </row>
    <row r="44" spans="1:4" x14ac:dyDescent="0.25">
      <c r="A44" s="7">
        <v>44185</v>
      </c>
      <c r="B44" s="11">
        <v>2.4258035864598067E-3</v>
      </c>
      <c r="C44" s="11">
        <v>3.8169165209459063E-3</v>
      </c>
      <c r="D44" s="12">
        <v>5.2603973998931715E-3</v>
      </c>
    </row>
    <row r="45" spans="1:4" x14ac:dyDescent="0.25">
      <c r="A45" s="7">
        <v>44155</v>
      </c>
      <c r="B45" s="11">
        <v>2.0887797323276272E-3</v>
      </c>
      <c r="C45" s="11">
        <v>4.3580568087538711E-3</v>
      </c>
      <c r="D45" s="12">
        <v>5.4323475712839608E-3</v>
      </c>
    </row>
    <row r="46" spans="1:4" x14ac:dyDescent="0.25">
      <c r="A46" s="7">
        <v>44124</v>
      </c>
      <c r="B46" s="11">
        <v>2.0539527139309299E-3</v>
      </c>
      <c r="C46" s="11">
        <v>4.4548816527287234E-3</v>
      </c>
      <c r="D46" s="12">
        <v>4.8598160223690869E-3</v>
      </c>
    </row>
    <row r="47" spans="1:4" x14ac:dyDescent="0.25">
      <c r="A47" s="7">
        <v>44094</v>
      </c>
      <c r="B47" s="11">
        <v>2.2714042008882937E-3</v>
      </c>
      <c r="C47" s="11">
        <v>4.2904972343680934E-3</v>
      </c>
      <c r="D47" s="12">
        <v>4.6292257685815168E-3</v>
      </c>
    </row>
    <row r="48" spans="1:4" x14ac:dyDescent="0.25">
      <c r="A48" s="7">
        <v>44063</v>
      </c>
      <c r="B48" s="11">
        <v>2.2934012765280605E-3</v>
      </c>
      <c r="C48" s="11">
        <v>5.0225812694124966E-3</v>
      </c>
      <c r="D48" s="12">
        <v>3.7252464869463892E-3</v>
      </c>
    </row>
    <row r="49" spans="1:4" x14ac:dyDescent="0.25">
      <c r="A49" s="7">
        <v>44013</v>
      </c>
      <c r="B49" s="11">
        <v>2.6101698333506145E-3</v>
      </c>
      <c r="C49" s="11">
        <v>4.9761418282596552E-3</v>
      </c>
      <c r="D49" s="12">
        <v>3.7965970859286558E-3</v>
      </c>
    </row>
    <row r="50" spans="1:4" x14ac:dyDescent="0.25">
      <c r="A50" s="7">
        <v>44002</v>
      </c>
      <c r="B50" s="11">
        <v>2.3201964100633726E-3</v>
      </c>
      <c r="C50" s="11">
        <v>4.9391292410181512E-3</v>
      </c>
      <c r="D50" s="12">
        <v>3.4233943272691837E-3</v>
      </c>
    </row>
    <row r="51" spans="1:4" x14ac:dyDescent="0.25">
      <c r="A51" s="7" t="s">
        <v>17</v>
      </c>
      <c r="B51" s="11">
        <v>2.8586064789934982E-3</v>
      </c>
      <c r="C51" s="11">
        <v>4.6689162351452066E-3</v>
      </c>
      <c r="D51" s="12">
        <v>3.7393685100627822E-3</v>
      </c>
    </row>
    <row r="52" spans="1:4" x14ac:dyDescent="0.25">
      <c r="A52" s="7">
        <v>43941</v>
      </c>
      <c r="B52" s="11">
        <v>2.2721642398235383E-3</v>
      </c>
      <c r="C52" s="11">
        <v>5.0121202724284159E-3</v>
      </c>
      <c r="D52" s="12">
        <v>2.9110314566850553E-3</v>
      </c>
    </row>
    <row r="53" spans="1:4" x14ac:dyDescent="0.25">
      <c r="A53" s="7">
        <v>43910</v>
      </c>
      <c r="B53" s="11">
        <v>2.5881346985598668E-3</v>
      </c>
      <c r="C53" s="11">
        <v>4.7155313449890662E-3</v>
      </c>
      <c r="D53" s="12">
        <v>3.1054947543607135E-3</v>
      </c>
    </row>
    <row r="54" spans="1:4" x14ac:dyDescent="0.25">
      <c r="A54" s="7">
        <v>43881</v>
      </c>
      <c r="B54" s="11">
        <v>2.8565803236812381E-3</v>
      </c>
      <c r="C54" s="11">
        <v>4.987115945887413E-3</v>
      </c>
      <c r="D54" s="12">
        <v>4.0031079615838235E-3</v>
      </c>
    </row>
    <row r="55" spans="1:4" x14ac:dyDescent="0.25">
      <c r="A55" s="7">
        <v>43850</v>
      </c>
      <c r="B55" s="11">
        <v>2.7891860784755775E-3</v>
      </c>
      <c r="C55" s="11">
        <v>4.601970129111909E-3</v>
      </c>
      <c r="D55" s="12">
        <v>4.2481101718163505E-3</v>
      </c>
    </row>
    <row r="56" spans="1:4" x14ac:dyDescent="0.25">
      <c r="A56" s="7">
        <v>43818</v>
      </c>
      <c r="B56" s="11">
        <v>3.3846505994942111E-3</v>
      </c>
      <c r="C56" s="11">
        <v>4.9123685416749283E-3</v>
      </c>
      <c r="D56" s="12">
        <v>4.6146497669132952E-3</v>
      </c>
    </row>
    <row r="57" spans="1:4" x14ac:dyDescent="0.25">
      <c r="A57" s="7">
        <v>43788</v>
      </c>
      <c r="B57" s="11">
        <v>4.4405372347934751E-3</v>
      </c>
      <c r="C57" s="11">
        <v>5.085945644722081E-3</v>
      </c>
      <c r="D57" s="12">
        <v>4.531266507678447E-3</v>
      </c>
    </row>
    <row r="58" spans="1:4" x14ac:dyDescent="0.25">
      <c r="A58" s="7" t="s">
        <v>16</v>
      </c>
      <c r="B58" s="11">
        <v>4.3502891350843537E-3</v>
      </c>
      <c r="C58" s="11">
        <v>4.9484068990167393E-3</v>
      </c>
      <c r="D58" s="12">
        <v>4.0755508702127689E-3</v>
      </c>
    </row>
    <row r="59" spans="1:4" x14ac:dyDescent="0.25">
      <c r="A59" s="7">
        <v>43727</v>
      </c>
      <c r="B59" s="11">
        <v>5.1075765142755761E-3</v>
      </c>
      <c r="C59" s="11">
        <v>4.4403565327096363E-3</v>
      </c>
      <c r="D59" s="12">
        <v>3.4320544545371244E-3</v>
      </c>
    </row>
    <row r="60" spans="1:4" x14ac:dyDescent="0.25">
      <c r="A60" s="7">
        <v>43696</v>
      </c>
      <c r="B60" s="11">
        <v>5.5252855155286671E-3</v>
      </c>
      <c r="C60" s="11">
        <v>4.1052190345336036E-3</v>
      </c>
      <c r="D60" s="12">
        <v>3.5499526671654603E-3</v>
      </c>
    </row>
    <row r="61" spans="1:4" x14ac:dyDescent="0.25">
      <c r="A61" s="7">
        <v>43665</v>
      </c>
      <c r="B61" s="11">
        <v>5.0157169742311323E-3</v>
      </c>
      <c r="C61" s="11">
        <v>4.0826106110015666E-3</v>
      </c>
      <c r="D61" s="12">
        <v>3.7338936798944548E-3</v>
      </c>
    </row>
    <row r="62" spans="1:4" x14ac:dyDescent="0.25">
      <c r="A62" s="7">
        <v>43635</v>
      </c>
      <c r="B62" s="11">
        <v>4.7876035844697813E-3</v>
      </c>
      <c r="C62" s="11">
        <v>7.8369858525460471E-3</v>
      </c>
      <c r="D62" s="12">
        <v>4.7876035844697813E-3</v>
      </c>
    </row>
    <row r="63" spans="1:4" x14ac:dyDescent="0.25">
      <c r="A63" s="7">
        <v>43604</v>
      </c>
      <c r="B63" s="11">
        <v>5.0037081138493734E-3</v>
      </c>
      <c r="C63" s="11">
        <v>7.9563266869749055E-3</v>
      </c>
      <c r="D63" s="12">
        <v>3.4131430843678118E-3</v>
      </c>
    </row>
    <row r="64" spans="1:4" x14ac:dyDescent="0.25">
      <c r="A64" s="7">
        <v>43574</v>
      </c>
      <c r="B64" s="11">
        <v>5.5621406574720466E-3</v>
      </c>
      <c r="C64" s="11">
        <v>7.599505642404164E-3</v>
      </c>
      <c r="D64" s="12">
        <v>4.1748948095402978E-3</v>
      </c>
    </row>
    <row r="65" spans="1:4" x14ac:dyDescent="0.25">
      <c r="A65" s="7">
        <v>43543</v>
      </c>
      <c r="B65" s="11">
        <v>6.0303644197574205E-3</v>
      </c>
      <c r="C65" s="11">
        <v>4.0610001482136544E-3</v>
      </c>
      <c r="D65" s="12">
        <v>3.9222364328215294E-3</v>
      </c>
    </row>
    <row r="66" spans="1:4" x14ac:dyDescent="0.25">
      <c r="A66" s="7">
        <v>43515</v>
      </c>
      <c r="B66" s="11">
        <v>6.8374469215080561E-3</v>
      </c>
      <c r="C66" s="11">
        <v>4.3630822360955605E-3</v>
      </c>
      <c r="D66" s="12">
        <v>3.9942292416009547E-3</v>
      </c>
    </row>
    <row r="67" spans="1:4" x14ac:dyDescent="0.25">
      <c r="A67" s="7">
        <v>43484</v>
      </c>
      <c r="B67" s="11">
        <v>6.8154387833030119E-3</v>
      </c>
      <c r="C67" s="11">
        <v>4.0633717730513578E-3</v>
      </c>
      <c r="D67" s="12">
        <v>4.3391250872357994E-3</v>
      </c>
    </row>
    <row r="68" spans="1:4" x14ac:dyDescent="0.25">
      <c r="A68" s="7">
        <v>43465</v>
      </c>
      <c r="B68" s="11">
        <v>7.4707741536260202E-3</v>
      </c>
      <c r="C68" s="11">
        <v>4.0112281383470685E-3</v>
      </c>
      <c r="D68" s="12">
        <v>4.6027800071621813E-3</v>
      </c>
    </row>
    <row r="69" spans="1:4" x14ac:dyDescent="0.25">
      <c r="A69" s="7">
        <v>43422</v>
      </c>
      <c r="B69" s="11">
        <v>8.2246092811349043E-3</v>
      </c>
      <c r="C69" s="11">
        <v>2.6210641849093086E-3</v>
      </c>
      <c r="D69" s="12">
        <v>5.2123677820037941E-3</v>
      </c>
    </row>
    <row r="70" spans="1:4" x14ac:dyDescent="0.25">
      <c r="A70" s="7">
        <v>43391</v>
      </c>
      <c r="B70" s="11">
        <v>8.095211957815247E-3</v>
      </c>
      <c r="C70" s="11">
        <v>2.0795416660976452E-3</v>
      </c>
      <c r="D70" s="12">
        <v>4.6498637214706616E-3</v>
      </c>
    </row>
    <row r="71" spans="1:4" x14ac:dyDescent="0.25">
      <c r="A71" s="7">
        <v>43361</v>
      </c>
      <c r="B71" s="11">
        <v>6.9106981724567536E-3</v>
      </c>
      <c r="C71" s="11">
        <v>2.0994351914169419E-3</v>
      </c>
      <c r="D71" s="12">
        <v>4.1874234360823551E-3</v>
      </c>
    </row>
    <row r="72" spans="1:4" x14ac:dyDescent="0.25">
      <c r="A72" s="7">
        <v>43330</v>
      </c>
      <c r="B72" s="11">
        <v>2.4194491616306144E-2</v>
      </c>
      <c r="C72" s="11">
        <v>2.1460018217737248E-3</v>
      </c>
      <c r="D72" s="12">
        <v>3.5635379436618772E-3</v>
      </c>
    </row>
    <row r="73" spans="1:4" x14ac:dyDescent="0.25">
      <c r="A73" s="7">
        <v>43299</v>
      </c>
      <c r="B73" s="11">
        <v>7.5701543725758382E-3</v>
      </c>
      <c r="C73" s="11">
        <v>6.2059930109587937E-3</v>
      </c>
      <c r="D73" s="12">
        <v>4.2890409894395486E-3</v>
      </c>
    </row>
    <row r="74" spans="1:4" x14ac:dyDescent="0.25">
      <c r="A74" s="7">
        <v>43269</v>
      </c>
      <c r="B74" s="11">
        <v>7.266583956012024E-3</v>
      </c>
      <c r="C74" s="11">
        <v>2.1980188910508598E-3</v>
      </c>
      <c r="D74" s="12">
        <v>3.309148318896091E-3</v>
      </c>
    </row>
    <row r="75" spans="1:4" x14ac:dyDescent="0.25">
      <c r="A75" s="7">
        <v>43238</v>
      </c>
      <c r="B75" s="11">
        <v>7.2792150052045012E-3</v>
      </c>
      <c r="C75" s="11">
        <v>2.0229517502466307E-3</v>
      </c>
      <c r="D75" s="12">
        <v>3.7780695716716725E-3</v>
      </c>
    </row>
    <row r="76" spans="1:4" x14ac:dyDescent="0.25">
      <c r="A76" s="7">
        <v>43208</v>
      </c>
      <c r="B76" s="11">
        <v>7.5588508752160461E-3</v>
      </c>
      <c r="C76" s="11">
        <v>2.0476995370216685E-3</v>
      </c>
      <c r="D76" s="12">
        <v>4.2684252798660983E-3</v>
      </c>
    </row>
    <row r="77" spans="1:4" x14ac:dyDescent="0.25">
      <c r="A77" s="7">
        <v>43177</v>
      </c>
      <c r="B77" s="11">
        <v>6.4909589300848856E-3</v>
      </c>
      <c r="C77" s="11">
        <v>2.2038535583179253E-3</v>
      </c>
      <c r="D77" s="12">
        <v>3.6095525590868218E-3</v>
      </c>
    </row>
    <row r="78" spans="1:4" x14ac:dyDescent="0.25">
      <c r="A78" s="7">
        <v>43149</v>
      </c>
      <c r="B78" s="11">
        <v>7.1486445767672945E-3</v>
      </c>
      <c r="C78" s="11">
        <v>2.1183724505017668E-3</v>
      </c>
      <c r="D78" s="12">
        <v>4.1023806580846138E-3</v>
      </c>
    </row>
    <row r="79" spans="1:4" x14ac:dyDescent="0.25">
      <c r="A79" s="7">
        <v>43118</v>
      </c>
      <c r="B79" s="11">
        <v>4.8569075109974403E-3</v>
      </c>
      <c r="C79" s="11">
        <v>2.0601439770988532E-3</v>
      </c>
      <c r="D79" s="12">
        <v>4.2033518834251543E-3</v>
      </c>
    </row>
    <row r="80" spans="1:4" x14ac:dyDescent="0.25">
      <c r="A80" s="7">
        <v>43086</v>
      </c>
      <c r="B80" s="11">
        <v>4.435937858859049E-3</v>
      </c>
      <c r="C80" s="11">
        <v>2.1605844828340025E-3</v>
      </c>
      <c r="D80" s="12">
        <v>5.331290743120067E-3</v>
      </c>
    </row>
    <row r="81" spans="1:4" x14ac:dyDescent="0.25">
      <c r="A81" s="7">
        <v>43056</v>
      </c>
      <c r="B81" s="11">
        <v>5.3622850757568865E-3</v>
      </c>
      <c r="C81" s="11">
        <v>2.4656486289695201E-3</v>
      </c>
      <c r="D81" s="12">
        <v>6.1049542587765671E-3</v>
      </c>
    </row>
    <row r="82" spans="1:4" x14ac:dyDescent="0.25">
      <c r="A82" s="7">
        <v>43024</v>
      </c>
      <c r="B82" s="11">
        <v>5.2378147410008886E-3</v>
      </c>
      <c r="C82" s="11">
        <v>2.2100340028376971E-3</v>
      </c>
      <c r="D82" s="12">
        <v>6.3132426833039197E-3</v>
      </c>
    </row>
    <row r="83" spans="1:4" x14ac:dyDescent="0.25">
      <c r="A83" s="7">
        <v>42995</v>
      </c>
      <c r="B83" s="11">
        <v>5.8450632100847891E-3</v>
      </c>
      <c r="C83" s="11">
        <v>2.0015368740984715E-3</v>
      </c>
      <c r="D83" s="12">
        <v>5.0420330329695017E-3</v>
      </c>
    </row>
    <row r="84" spans="1:4" x14ac:dyDescent="0.25">
      <c r="A84" s="7">
        <v>42964</v>
      </c>
      <c r="B84" s="11">
        <v>5.5744500026117865E-3</v>
      </c>
      <c r="C84" s="11">
        <v>3.2597472214985815E-3</v>
      </c>
      <c r="D84" s="12">
        <v>5.9804606605025745E-3</v>
      </c>
    </row>
    <row r="85" spans="1:4" x14ac:dyDescent="0.25">
      <c r="A85" s="7">
        <v>42947</v>
      </c>
      <c r="B85" s="11">
        <v>4.9746977046066111E-3</v>
      </c>
      <c r="C85" s="11">
        <v>2.7593418343984338E-3</v>
      </c>
      <c r="D85" s="12">
        <v>5.1945462567619663E-3</v>
      </c>
    </row>
    <row r="86" spans="1:4" x14ac:dyDescent="0.25">
      <c r="A86" s="7">
        <v>42903</v>
      </c>
      <c r="B86" s="11">
        <v>5.013887346343786E-3</v>
      </c>
      <c r="C86" s="11">
        <v>2.7005323796529855E-3</v>
      </c>
      <c r="D86" s="12">
        <v>3.8196247812520181E-3</v>
      </c>
    </row>
    <row r="87" spans="1:4" x14ac:dyDescent="0.25">
      <c r="A87" s="7">
        <v>42872</v>
      </c>
      <c r="B87" s="11">
        <v>4.4778946359030269E-3</v>
      </c>
      <c r="C87" s="11">
        <v>2.0720599027039392E-3</v>
      </c>
      <c r="D87" s="12">
        <v>3.8728763062184026E-3</v>
      </c>
    </row>
    <row r="88" spans="1:4" x14ac:dyDescent="0.25">
      <c r="A88" s="7">
        <v>42842</v>
      </c>
      <c r="B88" s="11">
        <v>4.1829858391069803E-3</v>
      </c>
      <c r="C88" s="11">
        <v>2.0387863565979798E-3</v>
      </c>
      <c r="D88" s="12">
        <v>3.8010732852527072E-3</v>
      </c>
    </row>
    <row r="89" spans="1:4" x14ac:dyDescent="0.25">
      <c r="A89" s="7">
        <v>42811</v>
      </c>
      <c r="B89" s="11">
        <v>3.4400201184411005E-3</v>
      </c>
      <c r="C89" s="11">
        <v>5.6001950501487555E-3</v>
      </c>
      <c r="D89" s="12">
        <v>4.1717093041532425E-3</v>
      </c>
    </row>
    <row r="90" spans="1:4" x14ac:dyDescent="0.25">
      <c r="A90" s="7">
        <v>42734</v>
      </c>
      <c r="B90" s="11">
        <v>3.8407286343653951E-3</v>
      </c>
      <c r="C90" s="11">
        <v>2.0403634983067213E-3</v>
      </c>
      <c r="D90" s="12">
        <v>3.1743842273879567E-3</v>
      </c>
    </row>
    <row r="91" spans="1:4" x14ac:dyDescent="0.25">
      <c r="A91" s="7">
        <v>42704</v>
      </c>
      <c r="B91" s="11">
        <v>3.129551963975782E-3</v>
      </c>
      <c r="C91" s="11">
        <v>2.0214884947234745E-3</v>
      </c>
      <c r="D91" s="12">
        <v>4.3011298418857884E-3</v>
      </c>
    </row>
    <row r="92" spans="1:4" x14ac:dyDescent="0.25">
      <c r="A92" s="7">
        <v>42674</v>
      </c>
      <c r="B92" s="11">
        <v>5.063182123493516E-3</v>
      </c>
      <c r="C92" s="11">
        <v>1.9948159917662573E-3</v>
      </c>
      <c r="D92" s="12">
        <v>5.7306523343708549E-3</v>
      </c>
    </row>
    <row r="93" spans="1:4" x14ac:dyDescent="0.25">
      <c r="A93" s="7">
        <v>42643</v>
      </c>
      <c r="B93" s="11">
        <v>4.2485593843422358E-3</v>
      </c>
      <c r="C93" s="11">
        <v>1.9431776489934032E-3</v>
      </c>
      <c r="D93" s="12">
        <v>4.6216301748322596E-3</v>
      </c>
    </row>
    <row r="94" spans="1:4" x14ac:dyDescent="0.25">
      <c r="A94" s="7">
        <v>42613</v>
      </c>
      <c r="B94" s="11">
        <v>4.3519546996983278E-3</v>
      </c>
      <c r="C94" s="11">
        <v>2.0140724641077835E-3</v>
      </c>
      <c r="D94" s="12">
        <v>5.3599867236465235E-3</v>
      </c>
    </row>
    <row r="95" spans="1:4" x14ac:dyDescent="0.25">
      <c r="A95" s="7">
        <v>42580</v>
      </c>
      <c r="B95" s="11">
        <v>3.6525790646254257E-3</v>
      </c>
      <c r="C95" s="11">
        <v>5.3369354253152796E-3</v>
      </c>
      <c r="D95" s="12">
        <v>6.4411337249050283E-3</v>
      </c>
    </row>
    <row r="96" spans="1:4" x14ac:dyDescent="0.25">
      <c r="A96" s="7">
        <v>42551</v>
      </c>
      <c r="B96" s="11">
        <v>3.6238015033857769E-3</v>
      </c>
      <c r="C96" s="11">
        <v>5.0017053386166022E-3</v>
      </c>
      <c r="D96" s="12">
        <v>7.1306228030402234E-3</v>
      </c>
    </row>
    <row r="97" spans="1:4" x14ac:dyDescent="0.25">
      <c r="A97" s="7">
        <v>42521</v>
      </c>
      <c r="B97" s="11">
        <v>3.5328929665547925E-3</v>
      </c>
      <c r="C97" s="11">
        <v>2.5564487666188719E-3</v>
      </c>
      <c r="D97" s="12">
        <v>5.8102170889481972E-3</v>
      </c>
    </row>
    <row r="98" spans="1:4" x14ac:dyDescent="0.25">
      <c r="A98" s="7">
        <v>42489</v>
      </c>
      <c r="B98" s="11">
        <v>3.8603789441221817E-3</v>
      </c>
      <c r="C98" s="11">
        <v>2.6201291395895414E-3</v>
      </c>
      <c r="D98" s="12">
        <v>4.4573120069573823E-3</v>
      </c>
    </row>
    <row r="99" spans="1:4" x14ac:dyDescent="0.25">
      <c r="A99" s="7">
        <v>42460</v>
      </c>
      <c r="B99" s="11">
        <v>3.4705676087369544E-3</v>
      </c>
      <c r="C99" s="11">
        <v>5.0096637016779398E-3</v>
      </c>
      <c r="D99" s="12">
        <v>4.2704246424586602E-3</v>
      </c>
    </row>
    <row r="100" spans="1:4" x14ac:dyDescent="0.25">
      <c r="A100" s="7">
        <v>42429</v>
      </c>
      <c r="B100" s="11">
        <v>3.8012174830424749E-3</v>
      </c>
      <c r="C100" s="11">
        <v>7.2001785978087641E-3</v>
      </c>
      <c r="D100" s="12">
        <v>4.7783904163966398E-3</v>
      </c>
    </row>
    <row r="101" spans="1:4" x14ac:dyDescent="0.25">
      <c r="A101" s="7">
        <v>42398</v>
      </c>
      <c r="B101" s="11">
        <v>3.4904147076887143E-3</v>
      </c>
      <c r="C101" s="11">
        <v>5.8786457811360387E-3</v>
      </c>
      <c r="D101" s="12">
        <v>4.0792079120822861E-3</v>
      </c>
    </row>
    <row r="102" spans="1:4" x14ac:dyDescent="0.25">
      <c r="A102" s="7">
        <v>42369</v>
      </c>
      <c r="B102" s="11">
        <v>3.4083067871611421E-3</v>
      </c>
      <c r="C102" s="11">
        <v>2.4457106820084304E-3</v>
      </c>
      <c r="D102" s="12">
        <v>5.2718282325915477E-3</v>
      </c>
    </row>
    <row r="103" spans="1:4" x14ac:dyDescent="0.25">
      <c r="A103" s="7">
        <v>42338</v>
      </c>
      <c r="B103" s="11">
        <v>3.6309765368603935E-3</v>
      </c>
      <c r="C103" s="11">
        <v>4.7100231838445861E-3</v>
      </c>
      <c r="D103" s="12">
        <v>5.5317915234450732E-3</v>
      </c>
    </row>
    <row r="104" spans="1:4" x14ac:dyDescent="0.25">
      <c r="A104" s="7">
        <v>42307</v>
      </c>
      <c r="B104" s="11">
        <v>3.2304655155981393E-3</v>
      </c>
      <c r="C104" s="11">
        <v>6.840996960758859E-3</v>
      </c>
      <c r="D104" s="12">
        <v>5.8054666743106928E-3</v>
      </c>
    </row>
    <row r="105" spans="1:4" x14ac:dyDescent="0.25">
      <c r="A105" s="7">
        <v>42277</v>
      </c>
      <c r="B105" s="11">
        <v>3.8063001715311255E-3</v>
      </c>
      <c r="C105" s="11">
        <v>4.6923580099675344E-3</v>
      </c>
      <c r="D105" s="12">
        <v>5.9134772981125593E-3</v>
      </c>
    </row>
    <row r="106" spans="1:4" x14ac:dyDescent="0.25">
      <c r="A106" s="7">
        <v>42247</v>
      </c>
      <c r="B106" s="11">
        <v>4.0641229867920299E-3</v>
      </c>
      <c r="C106" s="11">
        <v>4.2855702496984891E-3</v>
      </c>
      <c r="D106" s="12">
        <v>5.2326009111758947E-3</v>
      </c>
    </row>
    <row r="107" spans="1:4" x14ac:dyDescent="0.25">
      <c r="A107" s="7">
        <v>42216</v>
      </c>
      <c r="B107" s="11">
        <v>3.9132444868973677E-3</v>
      </c>
      <c r="C107" s="11">
        <v>6.0313792034462155E-3</v>
      </c>
      <c r="D107" s="12">
        <v>5.5122687239887082E-3</v>
      </c>
    </row>
    <row r="108" spans="1:4" x14ac:dyDescent="0.25">
      <c r="A108" s="7">
        <v>42185</v>
      </c>
      <c r="B108" s="11">
        <v>3.4695497476257818E-3</v>
      </c>
      <c r="C108" s="11">
        <v>2.412843446673018E-3</v>
      </c>
      <c r="D108" s="12">
        <v>3.6174498734007987E-3</v>
      </c>
    </row>
    <row r="109" spans="1:4" x14ac:dyDescent="0.25">
      <c r="A109" s="7">
        <v>42153</v>
      </c>
      <c r="B109" s="11">
        <v>4.0157084944732104E-3</v>
      </c>
      <c r="C109" s="11">
        <v>2.4414985308837383E-3</v>
      </c>
      <c r="D109" s="12">
        <v>3.0167618471479579E-3</v>
      </c>
    </row>
    <row r="110" spans="1:4" x14ac:dyDescent="0.25">
      <c r="A110" s="7">
        <v>42124</v>
      </c>
      <c r="B110" s="11">
        <v>3.5341127998507263E-3</v>
      </c>
      <c r="C110" s="11">
        <v>6.0643502803420001E-3</v>
      </c>
      <c r="D110" s="12">
        <v>3.7053629176891645E-3</v>
      </c>
    </row>
    <row r="111" spans="1:4" x14ac:dyDescent="0.25">
      <c r="A111" s="7">
        <v>42094</v>
      </c>
      <c r="B111" s="11">
        <v>2.5229209646127617E-3</v>
      </c>
      <c r="C111" s="11">
        <v>6.3500486598038978E-3</v>
      </c>
      <c r="D111" s="12">
        <v>2.0796009363788716E-3</v>
      </c>
    </row>
    <row r="112" spans="1:4" x14ac:dyDescent="0.25">
      <c r="A112" s="7">
        <v>42062</v>
      </c>
      <c r="B112" s="11">
        <v>3.1254857002871814E-3</v>
      </c>
      <c r="C112" s="11">
        <v>8.3360324433386038E-3</v>
      </c>
      <c r="D112" s="12">
        <v>2.0948253250447522E-3</v>
      </c>
    </row>
    <row r="113" spans="1:4" x14ac:dyDescent="0.25">
      <c r="A113" s="7">
        <v>42034</v>
      </c>
      <c r="B113" s="11">
        <v>2.6606212879856463E-3</v>
      </c>
      <c r="C113" s="11">
        <v>8.0705331108832205E-3</v>
      </c>
      <c r="D113" s="12">
        <v>3.3300091914337244E-3</v>
      </c>
    </row>
    <row r="114" spans="1:4" x14ac:dyDescent="0.25">
      <c r="A114" s="7">
        <v>42004</v>
      </c>
      <c r="B114" s="11">
        <v>2.7106701650885102E-3</v>
      </c>
      <c r="C114" s="11">
        <v>7.2446862253935148E-3</v>
      </c>
      <c r="D114" s="12">
        <v>3.4488106695106883E-3</v>
      </c>
    </row>
    <row r="115" spans="1:4" x14ac:dyDescent="0.25">
      <c r="A115" s="7">
        <v>41971</v>
      </c>
      <c r="B115" s="11">
        <v>2.4338069681456502E-3</v>
      </c>
      <c r="C115" s="11">
        <v>4.961874727367181E-3</v>
      </c>
      <c r="D115" s="12">
        <v>4.2044972578822518E-3</v>
      </c>
    </row>
    <row r="116" spans="1:4" x14ac:dyDescent="0.25">
      <c r="A116" s="7">
        <v>41943</v>
      </c>
      <c r="B116" s="11">
        <v>2.5437236204329055E-3</v>
      </c>
      <c r="C116" s="11">
        <v>4.0553121220787318E-3</v>
      </c>
      <c r="D116" s="12">
        <v>4.0212306075964738E-3</v>
      </c>
    </row>
    <row r="117" spans="1:4" x14ac:dyDescent="0.25">
      <c r="A117" s="7">
        <v>41912</v>
      </c>
      <c r="B117" s="11">
        <v>2.4635063671807809E-3</v>
      </c>
      <c r="C117" s="11">
        <v>4.0068578194955148E-3</v>
      </c>
      <c r="D117" s="12">
        <v>3.9146615695713535E-3</v>
      </c>
    </row>
    <row r="118" spans="1:4" x14ac:dyDescent="0.25">
      <c r="A118" s="7">
        <v>41880</v>
      </c>
      <c r="B118" s="11">
        <v>1.8714712513720727E-3</v>
      </c>
      <c r="C118" s="11">
        <v>4.5188743633557673E-3</v>
      </c>
      <c r="D118" s="12">
        <v>3.2170177892346151E-3</v>
      </c>
    </row>
    <row r="119" spans="1:4" x14ac:dyDescent="0.25">
      <c r="A119" s="7">
        <v>41851</v>
      </c>
      <c r="B119" s="11">
        <v>2.3400000000000001E-3</v>
      </c>
      <c r="C119" s="11">
        <v>2.2699999999999999E-3</v>
      </c>
      <c r="D119" s="12">
        <v>4.0600000000000002E-3</v>
      </c>
    </row>
    <row r="120" spans="1:4" x14ac:dyDescent="0.25">
      <c r="A120" s="7">
        <v>41820</v>
      </c>
      <c r="B120" s="11">
        <v>1.7899999999999999E-3</v>
      </c>
      <c r="C120" s="11">
        <v>2.2799999999999999E-3</v>
      </c>
      <c r="D120" s="12">
        <v>2.3700000000000001E-3</v>
      </c>
    </row>
    <row r="121" spans="1:4" x14ac:dyDescent="0.25">
      <c r="A121" s="7">
        <v>41788</v>
      </c>
      <c r="B121" s="11">
        <v>1.7899999999999999E-3</v>
      </c>
      <c r="C121" s="11">
        <v>3.7599999999999999E-3</v>
      </c>
      <c r="D121" s="12">
        <v>2.0300000000000001E-3</v>
      </c>
    </row>
    <row r="122" spans="1:4" x14ac:dyDescent="0.25">
      <c r="A122" s="7">
        <v>41758</v>
      </c>
      <c r="B122" s="11">
        <v>3.64E-3</v>
      </c>
      <c r="C122" s="11">
        <v>3.82E-3</v>
      </c>
      <c r="D122" s="12">
        <v>2.0100000000000001E-3</v>
      </c>
    </row>
    <row r="123" spans="1:4" x14ac:dyDescent="0.25">
      <c r="A123" s="7">
        <v>41726</v>
      </c>
      <c r="B123" s="11">
        <v>2.5300000000000001E-3</v>
      </c>
      <c r="C123" s="11">
        <v>2.9499999999999999E-3</v>
      </c>
      <c r="D123" s="12"/>
    </row>
  </sheetData>
  <pageMargins left="0.7" right="0.7" top="0.75" bottom="0.75" header="0.3" footer="0.3"/>
  <pageSetup paperSize="0"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XFA110"/>
  <sheetViews>
    <sheetView workbookViewId="0">
      <selection activeCell="C3" sqref="C3"/>
    </sheetView>
  </sheetViews>
  <sheetFormatPr defaultRowHeight="15" x14ac:dyDescent="0.25"/>
  <cols>
    <col min="1" max="1" width="7.140625" bestFit="1" customWidth="1"/>
    <col min="2" max="2" width="12.85546875" bestFit="1" customWidth="1"/>
    <col min="3" max="3" width="16.5703125" bestFit="1" customWidth="1"/>
    <col min="4" max="4" width="8.28515625" customWidth="1"/>
    <col min="5" max="5" width="20.85546875" bestFit="1" customWidth="1"/>
  </cols>
  <sheetData>
    <row r="1" spans="1:4" ht="13.5" customHeight="1" x14ac:dyDescent="0.25">
      <c r="A1" s="8" t="s">
        <v>15</v>
      </c>
      <c r="B1" s="9" t="s">
        <v>3</v>
      </c>
      <c r="C1" s="9" t="s">
        <v>4</v>
      </c>
      <c r="D1" s="9" t="s">
        <v>5</v>
      </c>
    </row>
    <row r="2" spans="1:4" ht="13.5" customHeight="1" x14ac:dyDescent="0.25">
      <c r="A2" s="7">
        <v>46112</v>
      </c>
      <c r="B2" s="11"/>
      <c r="C2" s="11">
        <v>1.2200000000000001E-2</v>
      </c>
      <c r="D2" s="12"/>
    </row>
    <row r="3" spans="1:4" ht="13.5" customHeight="1" x14ac:dyDescent="0.25">
      <c r="A3" s="7">
        <v>46079</v>
      </c>
      <c r="B3" s="11">
        <v>1.6000000000000001E-3</v>
      </c>
      <c r="C3" s="11">
        <v>1.209E-2</v>
      </c>
      <c r="D3" s="12"/>
    </row>
    <row r="4" spans="1:4" ht="13.5" customHeight="1" x14ac:dyDescent="0.25">
      <c r="A4" s="7">
        <f>DATE(2026,1,30)</f>
        <v>46052</v>
      </c>
      <c r="B4" s="11">
        <v>1.9E-3</v>
      </c>
      <c r="C4" s="11">
        <v>1.0840000000000001E-2</v>
      </c>
      <c r="D4" s="12"/>
    </row>
    <row r="5" spans="1:4" ht="13.5" customHeight="1" x14ac:dyDescent="0.25">
      <c r="A5" s="7">
        <f>DATE(2025,12,30)</f>
        <v>46021</v>
      </c>
      <c r="B5" s="11">
        <v>1.6000000000000001E-3</v>
      </c>
      <c r="C5" s="11">
        <v>1.282E-2</v>
      </c>
      <c r="D5" s="12"/>
    </row>
    <row r="6" spans="1:4" ht="13.5" customHeight="1" x14ac:dyDescent="0.25">
      <c r="A6" s="7">
        <f>DATE(2025,11,28)</f>
        <v>45989</v>
      </c>
      <c r="B6" s="11">
        <v>1.6000000000000001E-3</v>
      </c>
      <c r="C6" s="11">
        <v>1.226E-2</v>
      </c>
      <c r="D6" s="12"/>
    </row>
    <row r="7" spans="1:4" ht="13.5" customHeight="1" x14ac:dyDescent="0.25">
      <c r="A7" s="7">
        <f>DATE(2025,10,31)</f>
        <v>45961</v>
      </c>
      <c r="B7" s="11">
        <v>1.6199999999999999E-3</v>
      </c>
      <c r="C7" s="11">
        <v>1.1900000000000001E-2</v>
      </c>
      <c r="D7" s="12"/>
    </row>
    <row r="8" spans="1:4" ht="13.5" customHeight="1" x14ac:dyDescent="0.25">
      <c r="A8" s="7">
        <v>45930</v>
      </c>
      <c r="B8" s="11">
        <v>1.83E-3</v>
      </c>
      <c r="C8" s="11">
        <v>1.0500000000000001E-2</v>
      </c>
      <c r="D8" s="12"/>
    </row>
    <row r="9" spans="1:4" ht="13.5" customHeight="1" x14ac:dyDescent="0.25">
      <c r="A9" s="7">
        <v>45900</v>
      </c>
      <c r="B9" s="11">
        <v>1.97E-3</v>
      </c>
      <c r="C9" s="11">
        <v>1.0789999999999999E-2</v>
      </c>
      <c r="D9" s="12"/>
    </row>
    <row r="10" spans="1:4" ht="13.5" customHeight="1" x14ac:dyDescent="0.25">
      <c r="A10" s="7">
        <v>45869</v>
      </c>
      <c r="B10" s="11">
        <v>1.7899999999999999E-3</v>
      </c>
      <c r="C10" s="11">
        <v>9.1999999999999998E-3</v>
      </c>
      <c r="D10" s="12"/>
    </row>
    <row r="11" spans="1:4" ht="13.5" customHeight="1" x14ac:dyDescent="0.25">
      <c r="A11" s="7">
        <v>45838</v>
      </c>
      <c r="B11" s="11">
        <v>1.6000000000000001E-3</v>
      </c>
      <c r="C11" s="11">
        <v>8.3099999999999997E-3</v>
      </c>
      <c r="D11" s="12"/>
    </row>
    <row r="12" spans="1:4" ht="13.5" customHeight="1" x14ac:dyDescent="0.25">
      <c r="A12" s="7">
        <v>45802</v>
      </c>
      <c r="B12" s="11">
        <v>1.6000000000000001E-3</v>
      </c>
      <c r="C12" s="11">
        <v>9.0500000000000008E-3</v>
      </c>
      <c r="D12" s="12"/>
    </row>
    <row r="13" spans="1:4" ht="13.5" customHeight="1" x14ac:dyDescent="0.25">
      <c r="A13" s="7">
        <v>45772</v>
      </c>
      <c r="B13" s="11">
        <v>1.6000000000000001E-3</v>
      </c>
      <c r="C13" s="11">
        <v>1.081E-2</v>
      </c>
      <c r="D13" s="12"/>
    </row>
    <row r="14" spans="1:4" ht="13.5" customHeight="1" x14ac:dyDescent="0.25">
      <c r="A14" s="7">
        <f>DATE(2025,3,31)</f>
        <v>45747</v>
      </c>
      <c r="B14" s="11">
        <v>1.6000000000000001E-3</v>
      </c>
      <c r="C14" s="11">
        <v>1.523E-2</v>
      </c>
      <c r="D14" s="12"/>
    </row>
    <row r="15" spans="1:4" ht="13.5" customHeight="1" x14ac:dyDescent="0.25">
      <c r="A15" s="7">
        <f>DATE(2025,2,28)</f>
        <v>45716</v>
      </c>
      <c r="B15" s="11">
        <v>1.6000000000000001E-3</v>
      </c>
      <c r="C15" s="11">
        <v>1.6840000000000001E-2</v>
      </c>
      <c r="D15" s="12"/>
    </row>
    <row r="16" spans="1:4" ht="13.5" customHeight="1" x14ac:dyDescent="0.25">
      <c r="A16" s="7">
        <f>DATE(2025,1,31)</f>
        <v>45688</v>
      </c>
      <c r="B16" s="11">
        <v>1.6000000000000001E-3</v>
      </c>
      <c r="C16" s="11">
        <v>1.9279999999999999E-2</v>
      </c>
      <c r="D16" s="12"/>
    </row>
    <row r="17" spans="1:1021 1025:2045 2049:3069 3073:4093 4097:5117 5121:6141 6145:7165 7169:8189 8193:9213 9217:10237 10241:11261 11265:12285 12289:13309 13313:14333 14337:15357 15361:16381" ht="13.5" customHeight="1" x14ac:dyDescent="0.25">
      <c r="A17" s="7">
        <f>DATE(2024,12,30)</f>
        <v>45656</v>
      </c>
      <c r="B17" s="11">
        <v>1.6000000000000001E-3</v>
      </c>
      <c r="C17" s="11">
        <v>1.495E-2</v>
      </c>
      <c r="D17" s="12">
        <v>1.6000000000000001E-3</v>
      </c>
    </row>
    <row r="18" spans="1:1021 1025:2045 2049:3069 3073:4093 4097:5117 5121:6141 6145:7165 7169:8189 8193:9213 9217:10237 10241:11261 11265:12285 12289:13309 13313:14333 14337:15357 15361:16381" ht="13.5" customHeight="1" x14ac:dyDescent="0.25">
      <c r="A18" s="7">
        <f>DATE(2024,11,29)</f>
        <v>45625</v>
      </c>
      <c r="B18" s="11">
        <v>1.6000000000000001E-3</v>
      </c>
      <c r="C18" s="11">
        <v>1.506E-2</v>
      </c>
      <c r="D18" s="12">
        <v>1.6000000000000001E-3</v>
      </c>
    </row>
    <row r="19" spans="1:1021 1025:2045 2049:3069 3073:4093 4097:5117 5121:6141 6145:7165 7169:8189 8193:9213 9217:10237 10241:11261 11265:12285 12289:13309 13313:14333 14337:15357 15361:16381" ht="13.5" customHeight="1" x14ac:dyDescent="0.25">
      <c r="A19" s="7">
        <f>DATE(2024,10,31)</f>
        <v>45596</v>
      </c>
      <c r="B19" s="11">
        <v>1.6000000000000001E-3</v>
      </c>
      <c r="C19" s="11">
        <v>1.6E-2</v>
      </c>
      <c r="D19" s="12">
        <v>1.65E-3</v>
      </c>
    </row>
    <row r="20" spans="1:1021 1025:2045 2049:3069 3073:4093 4097:5117 5121:6141 6145:7165 7169:8189 8193:9213 9217:10237 10241:11261 11265:12285 12289:13309 13313:14333 14337:15357 15361:16381" ht="13.5" customHeight="1" x14ac:dyDescent="0.25">
      <c r="A20" s="7">
        <v>45559</v>
      </c>
      <c r="B20" s="11">
        <v>1.6000000000000001E-3</v>
      </c>
      <c r="C20" s="11">
        <v>1.6250000000000001E-2</v>
      </c>
      <c r="D20" s="12">
        <v>2.0699999999999998E-3</v>
      </c>
    </row>
    <row r="21" spans="1:1021 1025:2045 2049:3069 3073:4093 4097:5117 5121:6141 6145:7165 7169:8189 8193:9213 9217:10237 10241:11261 11265:12285 12289:13309 13313:14333 14337:15357 15361:16381" ht="13.5" customHeight="1" x14ac:dyDescent="0.25">
      <c r="A21" s="7">
        <f>DATE(2024,8,30)</f>
        <v>45534</v>
      </c>
      <c r="B21" s="11">
        <v>1.6000000000000001E-3</v>
      </c>
      <c r="C21" s="11">
        <v>1.29176124151637E-2</v>
      </c>
      <c r="D21" s="12">
        <v>1.8940999999999999E-3</v>
      </c>
    </row>
    <row r="22" spans="1:1021 1025:2045 2049:3069 3073:4093 4097:5117 5121:6141 6145:7165 7169:8189 8193:9213 9217:10237 10241:11261 11265:12285 12289:13309 13313:14333 14337:15357 15361:16381" ht="13.5" customHeight="1" x14ac:dyDescent="0.25">
      <c r="A22" s="7">
        <f>DATE(2024,7,31)</f>
        <v>45504</v>
      </c>
      <c r="B22" s="11">
        <v>1.6000000000000001E-3</v>
      </c>
      <c r="C22" s="11">
        <v>1.3235315267949899E-2</v>
      </c>
      <c r="D22" s="12">
        <v>2.5381000000000002E-3</v>
      </c>
    </row>
    <row r="23" spans="1:1021 1025:2045 2049:3069 3073:4093 4097:5117 5121:6141 6145:7165 7169:8189 8193:9213 9217:10237 10241:11261 11265:12285 12289:13309 13313:14333 14337:15357 15361:16381" ht="13.5" customHeight="1" x14ac:dyDescent="0.25">
      <c r="A23" s="7">
        <f>DATE(2024,6,27)</f>
        <v>45470</v>
      </c>
      <c r="B23" s="11">
        <v>1.6000000000000001E-3</v>
      </c>
      <c r="C23" s="11">
        <v>1.2639313436582899E-2</v>
      </c>
      <c r="D23" s="12">
        <v>2.3965599999999998E-3</v>
      </c>
    </row>
    <row r="24" spans="1:1021 1025:2045 2049:3069 3073:4093 4097:5117 5121:6141 6145:7165 7169:8189 8193:9213 9217:10237 10241:11261 11265:12285 12289:13309 13313:14333 14337:15357 15361:16381" ht="13.5" customHeight="1" x14ac:dyDescent="0.25">
      <c r="A24" s="7">
        <f>DATE(2024,5,31)</f>
        <v>45443</v>
      </c>
      <c r="B24" s="11">
        <v>1.6261797509387599E-3</v>
      </c>
      <c r="C24" s="11">
        <v>1.27271943631756E-2</v>
      </c>
      <c r="D24" s="12">
        <v>2.9540399999999998E-3</v>
      </c>
    </row>
    <row r="25" spans="1:1021 1025:2045 2049:3069 3073:4093 4097:5117 5121:6141 6145:7165 7169:8189 8193:9213 9217:10237 10241:11261 11265:12285 12289:13309 13313:14333 14337:15357 15361:16381" ht="13.5" customHeight="1" x14ac:dyDescent="0.25">
      <c r="A25" s="7">
        <f>DATE(2024,4,30)</f>
        <v>45412</v>
      </c>
      <c r="B25" s="11">
        <v>1.6000000000000001E-3</v>
      </c>
      <c r="C25" s="11">
        <v>1.81794903361122E-2</v>
      </c>
      <c r="D25" s="12">
        <v>2.9357930022140301E-3</v>
      </c>
    </row>
    <row r="26" spans="1:1021 1025:2045 2049:3069 3073:4093 4097:5117 5121:6141 6145:7165 7169:8189 8193:9213 9217:10237 10241:11261 11265:12285 12289:13309 13313:14333 14337:15357 15361:16381" ht="13.5" customHeight="1" x14ac:dyDescent="0.25">
      <c r="A26" s="7">
        <f>DATE(2024,3,28)</f>
        <v>45379</v>
      </c>
      <c r="B26" s="11">
        <v>1.6000000000000001E-3</v>
      </c>
      <c r="C26" s="11">
        <v>2.00825492838148E-2</v>
      </c>
      <c r="D26" s="12">
        <v>3.3564827586206802E-3</v>
      </c>
    </row>
    <row r="27" spans="1:1021 1025:2045 2049:3069 3073:4093 4097:5117 5121:6141 6145:7165 7169:8189 8193:9213 9217:10237 10241:11261 11265:12285 12289:13309 13313:14333 14337:15357 15361:16381" s="26" customFormat="1" ht="13.5" customHeight="1" x14ac:dyDescent="0.25">
      <c r="A27" s="7">
        <f>DATE(2024,2,29)</f>
        <v>45351</v>
      </c>
      <c r="B27" s="11">
        <v>1.6000000000000001E-3</v>
      </c>
      <c r="C27" s="11">
        <v>2.16995874908836E-2</v>
      </c>
      <c r="D27" s="12">
        <v>3.8441724137930999E-3</v>
      </c>
      <c r="E27" s="25"/>
      <c r="I27" s="25"/>
      <c r="M27" s="25"/>
      <c r="Q27" s="25"/>
      <c r="U27" s="25"/>
      <c r="Y27" s="25"/>
      <c r="AC27" s="25"/>
      <c r="AG27" s="25"/>
      <c r="AK27" s="25"/>
      <c r="AO27" s="25"/>
      <c r="AS27" s="25"/>
      <c r="AW27" s="25"/>
      <c r="BA27" s="25"/>
      <c r="BE27" s="25"/>
      <c r="BI27" s="25"/>
      <c r="BM27" s="25"/>
      <c r="BQ27" s="25"/>
      <c r="BU27" s="25"/>
      <c r="BY27" s="25"/>
      <c r="CC27" s="25"/>
      <c r="CG27" s="25"/>
      <c r="CK27" s="25"/>
      <c r="CO27" s="25"/>
      <c r="CS27" s="25"/>
      <c r="CW27" s="25"/>
      <c r="DA27" s="25"/>
      <c r="DE27" s="25"/>
      <c r="DI27" s="25"/>
      <c r="DM27" s="25"/>
      <c r="DQ27" s="25"/>
      <c r="DU27" s="25"/>
      <c r="DY27" s="25"/>
      <c r="EC27" s="25"/>
      <c r="EG27" s="25"/>
      <c r="EK27" s="25"/>
      <c r="EO27" s="25"/>
      <c r="ES27" s="25"/>
      <c r="EW27" s="25"/>
      <c r="FA27" s="25"/>
      <c r="FE27" s="25"/>
      <c r="FI27" s="25"/>
      <c r="FM27" s="25"/>
      <c r="FQ27" s="25"/>
      <c r="FU27" s="25"/>
      <c r="FY27" s="25"/>
      <c r="GC27" s="25"/>
      <c r="GG27" s="25"/>
      <c r="GK27" s="25"/>
      <c r="GO27" s="25"/>
      <c r="GS27" s="25"/>
      <c r="GW27" s="25"/>
      <c r="HA27" s="25"/>
      <c r="HE27" s="25"/>
      <c r="HI27" s="25"/>
      <c r="HM27" s="25"/>
      <c r="HQ27" s="25"/>
      <c r="HU27" s="25"/>
      <c r="HY27" s="25"/>
      <c r="IC27" s="25"/>
      <c r="IG27" s="25"/>
      <c r="IK27" s="25"/>
      <c r="IO27" s="25"/>
      <c r="IS27" s="25"/>
      <c r="IW27" s="25"/>
      <c r="JA27" s="25"/>
      <c r="JE27" s="25"/>
      <c r="JI27" s="25"/>
      <c r="JM27" s="25"/>
      <c r="JQ27" s="25"/>
      <c r="JU27" s="25"/>
      <c r="JY27" s="25"/>
      <c r="KC27" s="25"/>
      <c r="KG27" s="25"/>
      <c r="KK27" s="25"/>
      <c r="KO27" s="25"/>
      <c r="KS27" s="25"/>
      <c r="KW27" s="25"/>
      <c r="LA27" s="25"/>
      <c r="LE27" s="25"/>
      <c r="LI27" s="25"/>
      <c r="LM27" s="25"/>
      <c r="LQ27" s="25"/>
      <c r="LU27" s="25"/>
      <c r="LY27" s="25"/>
      <c r="MC27" s="25"/>
      <c r="MG27" s="25"/>
      <c r="MK27" s="25"/>
      <c r="MO27" s="25"/>
      <c r="MS27" s="25"/>
      <c r="MW27" s="25"/>
      <c r="NA27" s="25"/>
      <c r="NE27" s="25"/>
      <c r="NI27" s="25"/>
      <c r="NM27" s="25"/>
      <c r="NQ27" s="25"/>
      <c r="NU27" s="25"/>
      <c r="NY27" s="25"/>
      <c r="OC27" s="25"/>
      <c r="OG27" s="25"/>
      <c r="OK27" s="25"/>
      <c r="OO27" s="25"/>
      <c r="OS27" s="25"/>
      <c r="OW27" s="25"/>
      <c r="PA27" s="25"/>
      <c r="PE27" s="25"/>
      <c r="PI27" s="25"/>
      <c r="PM27" s="25"/>
      <c r="PQ27" s="25"/>
      <c r="PU27" s="25"/>
      <c r="PY27" s="25"/>
      <c r="QC27" s="25"/>
      <c r="QG27" s="25"/>
      <c r="QK27" s="25"/>
      <c r="QO27" s="25"/>
      <c r="QS27" s="25"/>
      <c r="QW27" s="25"/>
      <c r="RA27" s="25"/>
      <c r="RE27" s="25"/>
      <c r="RI27" s="25"/>
      <c r="RM27" s="25"/>
      <c r="RQ27" s="25"/>
      <c r="RU27" s="25"/>
      <c r="RY27" s="25"/>
      <c r="SC27" s="25"/>
      <c r="SG27" s="25"/>
      <c r="SK27" s="25"/>
      <c r="SO27" s="25"/>
      <c r="SS27" s="25"/>
      <c r="SW27" s="25"/>
      <c r="TA27" s="25"/>
      <c r="TE27" s="25"/>
      <c r="TI27" s="25"/>
      <c r="TM27" s="25"/>
      <c r="TQ27" s="25"/>
      <c r="TU27" s="25"/>
      <c r="TY27" s="25"/>
      <c r="UC27" s="25"/>
      <c r="UG27" s="25"/>
      <c r="UK27" s="25"/>
      <c r="UO27" s="25"/>
      <c r="US27" s="25"/>
      <c r="UW27" s="25"/>
      <c r="VA27" s="25"/>
      <c r="VE27" s="25"/>
      <c r="VI27" s="25"/>
      <c r="VM27" s="25"/>
      <c r="VQ27" s="25"/>
      <c r="VU27" s="25"/>
      <c r="VY27" s="25"/>
      <c r="WC27" s="25"/>
      <c r="WG27" s="25"/>
      <c r="WK27" s="25"/>
      <c r="WO27" s="25"/>
      <c r="WS27" s="25"/>
      <c r="WW27" s="25"/>
      <c r="XA27" s="25"/>
      <c r="XE27" s="25"/>
      <c r="XI27" s="25"/>
      <c r="XM27" s="25"/>
      <c r="XQ27" s="25"/>
      <c r="XU27" s="25"/>
      <c r="XY27" s="25"/>
      <c r="YC27" s="25"/>
      <c r="YG27" s="25"/>
      <c r="YK27" s="25"/>
      <c r="YO27" s="25"/>
      <c r="YS27" s="25"/>
      <c r="YW27" s="25"/>
      <c r="ZA27" s="25"/>
      <c r="ZE27" s="25"/>
      <c r="ZI27" s="25"/>
      <c r="ZM27" s="25"/>
      <c r="ZQ27" s="25"/>
      <c r="ZU27" s="25"/>
      <c r="ZY27" s="25"/>
      <c r="AAC27" s="25"/>
      <c r="AAG27" s="25"/>
      <c r="AAK27" s="25"/>
      <c r="AAO27" s="25"/>
      <c r="AAS27" s="25"/>
      <c r="AAW27" s="25"/>
      <c r="ABA27" s="25"/>
      <c r="ABE27" s="25"/>
      <c r="ABI27" s="25"/>
      <c r="ABM27" s="25"/>
      <c r="ABQ27" s="25"/>
      <c r="ABU27" s="25"/>
      <c r="ABY27" s="25"/>
      <c r="ACC27" s="25"/>
      <c r="ACG27" s="25"/>
      <c r="ACK27" s="25"/>
      <c r="ACO27" s="25"/>
      <c r="ACS27" s="25"/>
      <c r="ACW27" s="25"/>
      <c r="ADA27" s="25"/>
      <c r="ADE27" s="25"/>
      <c r="ADI27" s="25"/>
      <c r="ADM27" s="25"/>
      <c r="ADQ27" s="25"/>
      <c r="ADU27" s="25"/>
      <c r="ADY27" s="25"/>
      <c r="AEC27" s="25"/>
      <c r="AEG27" s="25"/>
      <c r="AEK27" s="25"/>
      <c r="AEO27" s="25"/>
      <c r="AES27" s="25"/>
      <c r="AEW27" s="25"/>
      <c r="AFA27" s="25"/>
      <c r="AFE27" s="25"/>
      <c r="AFI27" s="25"/>
      <c r="AFM27" s="25"/>
      <c r="AFQ27" s="25"/>
      <c r="AFU27" s="25"/>
      <c r="AFY27" s="25"/>
      <c r="AGC27" s="25"/>
      <c r="AGG27" s="25"/>
      <c r="AGK27" s="25"/>
      <c r="AGO27" s="25"/>
      <c r="AGS27" s="25"/>
      <c r="AGW27" s="25"/>
      <c r="AHA27" s="25"/>
      <c r="AHE27" s="25"/>
      <c r="AHI27" s="25"/>
      <c r="AHM27" s="25"/>
      <c r="AHQ27" s="25"/>
      <c r="AHU27" s="25"/>
      <c r="AHY27" s="25"/>
      <c r="AIC27" s="25"/>
      <c r="AIG27" s="25"/>
      <c r="AIK27" s="25"/>
      <c r="AIO27" s="25"/>
      <c r="AIS27" s="25"/>
      <c r="AIW27" s="25"/>
      <c r="AJA27" s="25"/>
      <c r="AJE27" s="25"/>
      <c r="AJI27" s="25"/>
      <c r="AJM27" s="25"/>
      <c r="AJQ27" s="25"/>
      <c r="AJU27" s="25"/>
      <c r="AJY27" s="25"/>
      <c r="AKC27" s="25"/>
      <c r="AKG27" s="25"/>
      <c r="AKK27" s="25"/>
      <c r="AKO27" s="25"/>
      <c r="AKS27" s="25"/>
      <c r="AKW27" s="25"/>
      <c r="ALA27" s="25"/>
      <c r="ALE27" s="25"/>
      <c r="ALI27" s="25"/>
      <c r="ALM27" s="25"/>
      <c r="ALQ27" s="25"/>
      <c r="ALU27" s="25"/>
      <c r="ALY27" s="25"/>
      <c r="AMC27" s="25"/>
      <c r="AMG27" s="25"/>
      <c r="AMK27" s="25"/>
      <c r="AMO27" s="25"/>
      <c r="AMS27" s="25"/>
      <c r="AMW27" s="25"/>
      <c r="ANA27" s="25"/>
      <c r="ANE27" s="25"/>
      <c r="ANI27" s="25"/>
      <c r="ANM27" s="25"/>
      <c r="ANQ27" s="25"/>
      <c r="ANU27" s="25"/>
      <c r="ANY27" s="25"/>
      <c r="AOC27" s="25"/>
      <c r="AOG27" s="25"/>
      <c r="AOK27" s="25"/>
      <c r="AOO27" s="25"/>
      <c r="AOS27" s="25"/>
      <c r="AOW27" s="25"/>
      <c r="APA27" s="25"/>
      <c r="APE27" s="25"/>
      <c r="API27" s="25"/>
      <c r="APM27" s="25"/>
      <c r="APQ27" s="25"/>
      <c r="APU27" s="25"/>
      <c r="APY27" s="25"/>
      <c r="AQC27" s="25"/>
      <c r="AQG27" s="25"/>
      <c r="AQK27" s="25"/>
      <c r="AQO27" s="25"/>
      <c r="AQS27" s="25"/>
      <c r="AQW27" s="25"/>
      <c r="ARA27" s="25"/>
      <c r="ARE27" s="25"/>
      <c r="ARI27" s="25"/>
      <c r="ARM27" s="25"/>
      <c r="ARQ27" s="25"/>
      <c r="ARU27" s="25"/>
      <c r="ARY27" s="25"/>
      <c r="ASC27" s="25"/>
      <c r="ASG27" s="25"/>
      <c r="ASK27" s="25"/>
      <c r="ASO27" s="25"/>
      <c r="ASS27" s="25"/>
      <c r="ASW27" s="25"/>
      <c r="ATA27" s="25"/>
      <c r="ATE27" s="25"/>
      <c r="ATI27" s="25"/>
      <c r="ATM27" s="25"/>
      <c r="ATQ27" s="25"/>
      <c r="ATU27" s="25"/>
      <c r="ATY27" s="25"/>
      <c r="AUC27" s="25"/>
      <c r="AUG27" s="25"/>
      <c r="AUK27" s="25"/>
      <c r="AUO27" s="25"/>
      <c r="AUS27" s="25"/>
      <c r="AUW27" s="25"/>
      <c r="AVA27" s="25"/>
      <c r="AVE27" s="25"/>
      <c r="AVI27" s="25"/>
      <c r="AVM27" s="25"/>
      <c r="AVQ27" s="25"/>
      <c r="AVU27" s="25"/>
      <c r="AVY27" s="25"/>
      <c r="AWC27" s="25"/>
      <c r="AWG27" s="25"/>
      <c r="AWK27" s="25"/>
      <c r="AWO27" s="25"/>
      <c r="AWS27" s="25"/>
      <c r="AWW27" s="25"/>
      <c r="AXA27" s="25"/>
      <c r="AXE27" s="25"/>
      <c r="AXI27" s="25"/>
      <c r="AXM27" s="25"/>
      <c r="AXQ27" s="25"/>
      <c r="AXU27" s="25"/>
      <c r="AXY27" s="25"/>
      <c r="AYC27" s="25"/>
      <c r="AYG27" s="25"/>
      <c r="AYK27" s="25"/>
      <c r="AYO27" s="25"/>
      <c r="AYS27" s="25"/>
      <c r="AYW27" s="25"/>
      <c r="AZA27" s="25"/>
      <c r="AZE27" s="25"/>
      <c r="AZI27" s="25"/>
      <c r="AZM27" s="25"/>
      <c r="AZQ27" s="25"/>
      <c r="AZU27" s="25"/>
      <c r="AZY27" s="25"/>
      <c r="BAC27" s="25"/>
      <c r="BAG27" s="25"/>
      <c r="BAK27" s="25"/>
      <c r="BAO27" s="25"/>
      <c r="BAS27" s="25"/>
      <c r="BAW27" s="25"/>
      <c r="BBA27" s="25"/>
      <c r="BBE27" s="25"/>
      <c r="BBI27" s="25"/>
      <c r="BBM27" s="25"/>
      <c r="BBQ27" s="25"/>
      <c r="BBU27" s="25"/>
      <c r="BBY27" s="25"/>
      <c r="BCC27" s="25"/>
      <c r="BCG27" s="25"/>
      <c r="BCK27" s="25"/>
      <c r="BCO27" s="25"/>
      <c r="BCS27" s="25"/>
      <c r="BCW27" s="25"/>
      <c r="BDA27" s="25"/>
      <c r="BDE27" s="25"/>
      <c r="BDI27" s="25"/>
      <c r="BDM27" s="25"/>
      <c r="BDQ27" s="25"/>
      <c r="BDU27" s="25"/>
      <c r="BDY27" s="25"/>
      <c r="BEC27" s="25"/>
      <c r="BEG27" s="25"/>
      <c r="BEK27" s="25"/>
      <c r="BEO27" s="25"/>
      <c r="BES27" s="25"/>
      <c r="BEW27" s="25"/>
      <c r="BFA27" s="25"/>
      <c r="BFE27" s="25"/>
      <c r="BFI27" s="25"/>
      <c r="BFM27" s="25"/>
      <c r="BFQ27" s="25"/>
      <c r="BFU27" s="25"/>
      <c r="BFY27" s="25"/>
      <c r="BGC27" s="25"/>
      <c r="BGG27" s="25"/>
      <c r="BGK27" s="25"/>
      <c r="BGO27" s="25"/>
      <c r="BGS27" s="25"/>
      <c r="BGW27" s="25"/>
      <c r="BHA27" s="25"/>
      <c r="BHE27" s="25"/>
      <c r="BHI27" s="25"/>
      <c r="BHM27" s="25"/>
      <c r="BHQ27" s="25"/>
      <c r="BHU27" s="25"/>
      <c r="BHY27" s="25"/>
      <c r="BIC27" s="25"/>
      <c r="BIG27" s="25"/>
      <c r="BIK27" s="25"/>
      <c r="BIO27" s="25"/>
      <c r="BIS27" s="25"/>
      <c r="BIW27" s="25"/>
      <c r="BJA27" s="25"/>
      <c r="BJE27" s="25"/>
      <c r="BJI27" s="25"/>
      <c r="BJM27" s="25"/>
      <c r="BJQ27" s="25"/>
      <c r="BJU27" s="25"/>
      <c r="BJY27" s="25"/>
      <c r="BKC27" s="25"/>
      <c r="BKG27" s="25"/>
      <c r="BKK27" s="25"/>
      <c r="BKO27" s="25"/>
      <c r="BKS27" s="25"/>
      <c r="BKW27" s="25"/>
      <c r="BLA27" s="25"/>
      <c r="BLE27" s="25"/>
      <c r="BLI27" s="25"/>
      <c r="BLM27" s="25"/>
      <c r="BLQ27" s="25"/>
      <c r="BLU27" s="25"/>
      <c r="BLY27" s="25"/>
      <c r="BMC27" s="25"/>
      <c r="BMG27" s="25"/>
      <c r="BMK27" s="25"/>
      <c r="BMO27" s="25"/>
      <c r="BMS27" s="25"/>
      <c r="BMW27" s="25"/>
      <c r="BNA27" s="25"/>
      <c r="BNE27" s="25"/>
      <c r="BNI27" s="25"/>
      <c r="BNM27" s="25"/>
      <c r="BNQ27" s="25"/>
      <c r="BNU27" s="25"/>
      <c r="BNY27" s="25"/>
      <c r="BOC27" s="25"/>
      <c r="BOG27" s="25"/>
      <c r="BOK27" s="25"/>
      <c r="BOO27" s="25"/>
      <c r="BOS27" s="25"/>
      <c r="BOW27" s="25"/>
      <c r="BPA27" s="25"/>
      <c r="BPE27" s="25"/>
      <c r="BPI27" s="25"/>
      <c r="BPM27" s="25"/>
      <c r="BPQ27" s="25"/>
      <c r="BPU27" s="25"/>
      <c r="BPY27" s="25"/>
      <c r="BQC27" s="25"/>
      <c r="BQG27" s="25"/>
      <c r="BQK27" s="25"/>
      <c r="BQO27" s="25"/>
      <c r="BQS27" s="25"/>
      <c r="BQW27" s="25"/>
      <c r="BRA27" s="25"/>
      <c r="BRE27" s="25"/>
      <c r="BRI27" s="25"/>
      <c r="BRM27" s="25"/>
      <c r="BRQ27" s="25"/>
      <c r="BRU27" s="25"/>
      <c r="BRY27" s="25"/>
      <c r="BSC27" s="25"/>
      <c r="BSG27" s="25"/>
      <c r="BSK27" s="25"/>
      <c r="BSO27" s="25"/>
      <c r="BSS27" s="25"/>
      <c r="BSW27" s="25"/>
      <c r="BTA27" s="25"/>
      <c r="BTE27" s="25"/>
      <c r="BTI27" s="25"/>
      <c r="BTM27" s="25"/>
      <c r="BTQ27" s="25"/>
      <c r="BTU27" s="25"/>
      <c r="BTY27" s="25"/>
      <c r="BUC27" s="25"/>
      <c r="BUG27" s="25"/>
      <c r="BUK27" s="25"/>
      <c r="BUO27" s="25"/>
      <c r="BUS27" s="25"/>
      <c r="BUW27" s="25"/>
      <c r="BVA27" s="25"/>
      <c r="BVE27" s="25"/>
      <c r="BVI27" s="25"/>
      <c r="BVM27" s="25"/>
      <c r="BVQ27" s="25"/>
      <c r="BVU27" s="25"/>
      <c r="BVY27" s="25"/>
      <c r="BWC27" s="25"/>
      <c r="BWG27" s="25"/>
      <c r="BWK27" s="25"/>
      <c r="BWO27" s="25"/>
      <c r="BWS27" s="25"/>
      <c r="BWW27" s="25"/>
      <c r="BXA27" s="25"/>
      <c r="BXE27" s="25"/>
      <c r="BXI27" s="25"/>
      <c r="BXM27" s="25"/>
      <c r="BXQ27" s="25"/>
      <c r="BXU27" s="25"/>
      <c r="BXY27" s="25"/>
      <c r="BYC27" s="25"/>
      <c r="BYG27" s="25"/>
      <c r="BYK27" s="25"/>
      <c r="BYO27" s="25"/>
      <c r="BYS27" s="25"/>
      <c r="BYW27" s="25"/>
      <c r="BZA27" s="25"/>
      <c r="BZE27" s="25"/>
      <c r="BZI27" s="25"/>
      <c r="BZM27" s="25"/>
      <c r="BZQ27" s="25"/>
      <c r="BZU27" s="25"/>
      <c r="BZY27" s="25"/>
      <c r="CAC27" s="25"/>
      <c r="CAG27" s="25"/>
      <c r="CAK27" s="25"/>
      <c r="CAO27" s="25"/>
      <c r="CAS27" s="25"/>
      <c r="CAW27" s="25"/>
      <c r="CBA27" s="25"/>
      <c r="CBE27" s="25"/>
      <c r="CBI27" s="25"/>
      <c r="CBM27" s="25"/>
      <c r="CBQ27" s="25"/>
      <c r="CBU27" s="25"/>
      <c r="CBY27" s="25"/>
      <c r="CCC27" s="25"/>
      <c r="CCG27" s="25"/>
      <c r="CCK27" s="25"/>
      <c r="CCO27" s="25"/>
      <c r="CCS27" s="25"/>
      <c r="CCW27" s="25"/>
      <c r="CDA27" s="25"/>
      <c r="CDE27" s="25"/>
      <c r="CDI27" s="25"/>
      <c r="CDM27" s="25"/>
      <c r="CDQ27" s="25"/>
      <c r="CDU27" s="25"/>
      <c r="CDY27" s="25"/>
      <c r="CEC27" s="25"/>
      <c r="CEG27" s="25"/>
      <c r="CEK27" s="25"/>
      <c r="CEO27" s="25"/>
      <c r="CES27" s="25"/>
      <c r="CEW27" s="25"/>
      <c r="CFA27" s="25"/>
      <c r="CFE27" s="25"/>
      <c r="CFI27" s="25"/>
      <c r="CFM27" s="25"/>
      <c r="CFQ27" s="25"/>
      <c r="CFU27" s="25"/>
      <c r="CFY27" s="25"/>
      <c r="CGC27" s="25"/>
      <c r="CGG27" s="25"/>
      <c r="CGK27" s="25"/>
      <c r="CGO27" s="25"/>
      <c r="CGS27" s="25"/>
      <c r="CGW27" s="25"/>
      <c r="CHA27" s="25"/>
      <c r="CHE27" s="25"/>
      <c r="CHI27" s="25"/>
      <c r="CHM27" s="25"/>
      <c r="CHQ27" s="25"/>
      <c r="CHU27" s="25"/>
      <c r="CHY27" s="25"/>
      <c r="CIC27" s="25"/>
      <c r="CIG27" s="25"/>
      <c r="CIK27" s="25"/>
      <c r="CIO27" s="25"/>
      <c r="CIS27" s="25"/>
      <c r="CIW27" s="25"/>
      <c r="CJA27" s="25"/>
      <c r="CJE27" s="25"/>
      <c r="CJI27" s="25"/>
      <c r="CJM27" s="25"/>
      <c r="CJQ27" s="25"/>
      <c r="CJU27" s="25"/>
      <c r="CJY27" s="25"/>
      <c r="CKC27" s="25"/>
      <c r="CKG27" s="25"/>
      <c r="CKK27" s="25"/>
      <c r="CKO27" s="25"/>
      <c r="CKS27" s="25"/>
      <c r="CKW27" s="25"/>
      <c r="CLA27" s="25"/>
      <c r="CLE27" s="25"/>
      <c r="CLI27" s="25"/>
      <c r="CLM27" s="25"/>
      <c r="CLQ27" s="25"/>
      <c r="CLU27" s="25"/>
      <c r="CLY27" s="25"/>
      <c r="CMC27" s="25"/>
      <c r="CMG27" s="25"/>
      <c r="CMK27" s="25"/>
      <c r="CMO27" s="25"/>
      <c r="CMS27" s="25"/>
      <c r="CMW27" s="25"/>
      <c r="CNA27" s="25"/>
      <c r="CNE27" s="25"/>
      <c r="CNI27" s="25"/>
      <c r="CNM27" s="25"/>
      <c r="CNQ27" s="25"/>
      <c r="CNU27" s="25"/>
      <c r="CNY27" s="25"/>
      <c r="COC27" s="25"/>
      <c r="COG27" s="25"/>
      <c r="COK27" s="25"/>
      <c r="COO27" s="25"/>
      <c r="COS27" s="25"/>
      <c r="COW27" s="25"/>
      <c r="CPA27" s="25"/>
      <c r="CPE27" s="25"/>
      <c r="CPI27" s="25"/>
      <c r="CPM27" s="25"/>
      <c r="CPQ27" s="25"/>
      <c r="CPU27" s="25"/>
      <c r="CPY27" s="25"/>
      <c r="CQC27" s="25"/>
      <c r="CQG27" s="25"/>
      <c r="CQK27" s="25"/>
      <c r="CQO27" s="25"/>
      <c r="CQS27" s="25"/>
      <c r="CQW27" s="25"/>
      <c r="CRA27" s="25"/>
      <c r="CRE27" s="25"/>
      <c r="CRI27" s="25"/>
      <c r="CRM27" s="25"/>
      <c r="CRQ27" s="25"/>
      <c r="CRU27" s="25"/>
      <c r="CRY27" s="25"/>
      <c r="CSC27" s="25"/>
      <c r="CSG27" s="25"/>
      <c r="CSK27" s="25"/>
      <c r="CSO27" s="25"/>
      <c r="CSS27" s="25"/>
      <c r="CSW27" s="25"/>
      <c r="CTA27" s="25"/>
      <c r="CTE27" s="25"/>
      <c r="CTI27" s="25"/>
      <c r="CTM27" s="25"/>
      <c r="CTQ27" s="25"/>
      <c r="CTU27" s="25"/>
      <c r="CTY27" s="25"/>
      <c r="CUC27" s="25"/>
      <c r="CUG27" s="25"/>
      <c r="CUK27" s="25"/>
      <c r="CUO27" s="25"/>
      <c r="CUS27" s="25"/>
      <c r="CUW27" s="25"/>
      <c r="CVA27" s="25"/>
      <c r="CVE27" s="25"/>
      <c r="CVI27" s="25"/>
      <c r="CVM27" s="25"/>
      <c r="CVQ27" s="25"/>
      <c r="CVU27" s="25"/>
      <c r="CVY27" s="25"/>
      <c r="CWC27" s="25"/>
      <c r="CWG27" s="25"/>
      <c r="CWK27" s="25"/>
      <c r="CWO27" s="25"/>
      <c r="CWS27" s="25"/>
      <c r="CWW27" s="25"/>
      <c r="CXA27" s="25"/>
      <c r="CXE27" s="25"/>
      <c r="CXI27" s="25"/>
      <c r="CXM27" s="25"/>
      <c r="CXQ27" s="25"/>
      <c r="CXU27" s="25"/>
      <c r="CXY27" s="25"/>
      <c r="CYC27" s="25"/>
      <c r="CYG27" s="25"/>
      <c r="CYK27" s="25"/>
      <c r="CYO27" s="25"/>
      <c r="CYS27" s="25"/>
      <c r="CYW27" s="25"/>
      <c r="CZA27" s="25"/>
      <c r="CZE27" s="25"/>
      <c r="CZI27" s="25"/>
      <c r="CZM27" s="25"/>
      <c r="CZQ27" s="25"/>
      <c r="CZU27" s="25"/>
      <c r="CZY27" s="25"/>
      <c r="DAC27" s="25"/>
      <c r="DAG27" s="25"/>
      <c r="DAK27" s="25"/>
      <c r="DAO27" s="25"/>
      <c r="DAS27" s="25"/>
      <c r="DAW27" s="25"/>
      <c r="DBA27" s="25"/>
      <c r="DBE27" s="25"/>
      <c r="DBI27" s="25"/>
      <c r="DBM27" s="25"/>
      <c r="DBQ27" s="25"/>
      <c r="DBU27" s="25"/>
      <c r="DBY27" s="25"/>
      <c r="DCC27" s="25"/>
      <c r="DCG27" s="25"/>
      <c r="DCK27" s="25"/>
      <c r="DCO27" s="25"/>
      <c r="DCS27" s="25"/>
      <c r="DCW27" s="25"/>
      <c r="DDA27" s="25"/>
      <c r="DDE27" s="25"/>
      <c r="DDI27" s="25"/>
      <c r="DDM27" s="25"/>
      <c r="DDQ27" s="25"/>
      <c r="DDU27" s="25"/>
      <c r="DDY27" s="25"/>
      <c r="DEC27" s="25"/>
      <c r="DEG27" s="25"/>
      <c r="DEK27" s="25"/>
      <c r="DEO27" s="25"/>
      <c r="DES27" s="25"/>
      <c r="DEW27" s="25"/>
      <c r="DFA27" s="25"/>
      <c r="DFE27" s="25"/>
      <c r="DFI27" s="25"/>
      <c r="DFM27" s="25"/>
      <c r="DFQ27" s="25"/>
      <c r="DFU27" s="25"/>
      <c r="DFY27" s="25"/>
      <c r="DGC27" s="25"/>
      <c r="DGG27" s="25"/>
      <c r="DGK27" s="25"/>
      <c r="DGO27" s="25"/>
      <c r="DGS27" s="25"/>
      <c r="DGW27" s="25"/>
      <c r="DHA27" s="25"/>
      <c r="DHE27" s="25"/>
      <c r="DHI27" s="25"/>
      <c r="DHM27" s="25"/>
      <c r="DHQ27" s="25"/>
      <c r="DHU27" s="25"/>
      <c r="DHY27" s="25"/>
      <c r="DIC27" s="25"/>
      <c r="DIG27" s="25"/>
      <c r="DIK27" s="25"/>
      <c r="DIO27" s="25"/>
      <c r="DIS27" s="25"/>
      <c r="DIW27" s="25"/>
      <c r="DJA27" s="25"/>
      <c r="DJE27" s="25"/>
      <c r="DJI27" s="25"/>
      <c r="DJM27" s="25"/>
      <c r="DJQ27" s="25"/>
      <c r="DJU27" s="25"/>
      <c r="DJY27" s="25"/>
      <c r="DKC27" s="25"/>
      <c r="DKG27" s="25"/>
      <c r="DKK27" s="25"/>
      <c r="DKO27" s="25"/>
      <c r="DKS27" s="25"/>
      <c r="DKW27" s="25"/>
      <c r="DLA27" s="25"/>
      <c r="DLE27" s="25"/>
      <c r="DLI27" s="25"/>
      <c r="DLM27" s="25"/>
      <c r="DLQ27" s="25"/>
      <c r="DLU27" s="25"/>
      <c r="DLY27" s="25"/>
      <c r="DMC27" s="25"/>
      <c r="DMG27" s="25"/>
      <c r="DMK27" s="25"/>
      <c r="DMO27" s="25"/>
      <c r="DMS27" s="25"/>
      <c r="DMW27" s="25"/>
      <c r="DNA27" s="25"/>
      <c r="DNE27" s="25"/>
      <c r="DNI27" s="25"/>
      <c r="DNM27" s="25"/>
      <c r="DNQ27" s="25"/>
      <c r="DNU27" s="25"/>
      <c r="DNY27" s="25"/>
      <c r="DOC27" s="25"/>
      <c r="DOG27" s="25"/>
      <c r="DOK27" s="25"/>
      <c r="DOO27" s="25"/>
      <c r="DOS27" s="25"/>
      <c r="DOW27" s="25"/>
      <c r="DPA27" s="25"/>
      <c r="DPE27" s="25"/>
      <c r="DPI27" s="25"/>
      <c r="DPM27" s="25"/>
      <c r="DPQ27" s="25"/>
      <c r="DPU27" s="25"/>
      <c r="DPY27" s="25"/>
      <c r="DQC27" s="25"/>
      <c r="DQG27" s="25"/>
      <c r="DQK27" s="25"/>
      <c r="DQO27" s="25"/>
      <c r="DQS27" s="25"/>
      <c r="DQW27" s="25"/>
      <c r="DRA27" s="25"/>
      <c r="DRE27" s="25"/>
      <c r="DRI27" s="25"/>
      <c r="DRM27" s="25"/>
      <c r="DRQ27" s="25"/>
      <c r="DRU27" s="25"/>
      <c r="DRY27" s="25"/>
      <c r="DSC27" s="25"/>
      <c r="DSG27" s="25"/>
      <c r="DSK27" s="25"/>
      <c r="DSO27" s="25"/>
      <c r="DSS27" s="25"/>
      <c r="DSW27" s="25"/>
      <c r="DTA27" s="25"/>
      <c r="DTE27" s="25"/>
      <c r="DTI27" s="25"/>
      <c r="DTM27" s="25"/>
      <c r="DTQ27" s="25"/>
      <c r="DTU27" s="25"/>
      <c r="DTY27" s="25"/>
      <c r="DUC27" s="25"/>
      <c r="DUG27" s="25"/>
      <c r="DUK27" s="25"/>
      <c r="DUO27" s="25"/>
      <c r="DUS27" s="25"/>
      <c r="DUW27" s="25"/>
      <c r="DVA27" s="25"/>
      <c r="DVE27" s="25"/>
      <c r="DVI27" s="25"/>
      <c r="DVM27" s="25"/>
      <c r="DVQ27" s="25"/>
      <c r="DVU27" s="25"/>
      <c r="DVY27" s="25"/>
      <c r="DWC27" s="25"/>
      <c r="DWG27" s="25"/>
      <c r="DWK27" s="25"/>
      <c r="DWO27" s="25"/>
      <c r="DWS27" s="25"/>
      <c r="DWW27" s="25"/>
      <c r="DXA27" s="25"/>
      <c r="DXE27" s="25"/>
      <c r="DXI27" s="25"/>
      <c r="DXM27" s="25"/>
      <c r="DXQ27" s="25"/>
      <c r="DXU27" s="25"/>
      <c r="DXY27" s="25"/>
      <c r="DYC27" s="25"/>
      <c r="DYG27" s="25"/>
      <c r="DYK27" s="25"/>
      <c r="DYO27" s="25"/>
      <c r="DYS27" s="25"/>
      <c r="DYW27" s="25"/>
      <c r="DZA27" s="25"/>
      <c r="DZE27" s="25"/>
      <c r="DZI27" s="25"/>
      <c r="DZM27" s="25"/>
      <c r="DZQ27" s="25"/>
      <c r="DZU27" s="25"/>
      <c r="DZY27" s="25"/>
      <c r="EAC27" s="25"/>
      <c r="EAG27" s="25"/>
      <c r="EAK27" s="25"/>
      <c r="EAO27" s="25"/>
      <c r="EAS27" s="25"/>
      <c r="EAW27" s="25"/>
      <c r="EBA27" s="25"/>
      <c r="EBE27" s="25"/>
      <c r="EBI27" s="25"/>
      <c r="EBM27" s="25"/>
      <c r="EBQ27" s="25"/>
      <c r="EBU27" s="25"/>
      <c r="EBY27" s="25"/>
      <c r="ECC27" s="25"/>
      <c r="ECG27" s="25"/>
      <c r="ECK27" s="25"/>
      <c r="ECO27" s="25"/>
      <c r="ECS27" s="25"/>
      <c r="ECW27" s="25"/>
      <c r="EDA27" s="25"/>
      <c r="EDE27" s="25"/>
      <c r="EDI27" s="25"/>
      <c r="EDM27" s="25"/>
      <c r="EDQ27" s="25"/>
      <c r="EDU27" s="25"/>
      <c r="EDY27" s="25"/>
      <c r="EEC27" s="25"/>
      <c r="EEG27" s="25"/>
      <c r="EEK27" s="25"/>
      <c r="EEO27" s="25"/>
      <c r="EES27" s="25"/>
      <c r="EEW27" s="25"/>
      <c r="EFA27" s="25"/>
      <c r="EFE27" s="25"/>
      <c r="EFI27" s="25"/>
      <c r="EFM27" s="25"/>
      <c r="EFQ27" s="25"/>
      <c r="EFU27" s="25"/>
      <c r="EFY27" s="25"/>
      <c r="EGC27" s="25"/>
      <c r="EGG27" s="25"/>
      <c r="EGK27" s="25"/>
      <c r="EGO27" s="25"/>
      <c r="EGS27" s="25"/>
      <c r="EGW27" s="25"/>
      <c r="EHA27" s="25"/>
      <c r="EHE27" s="25"/>
      <c r="EHI27" s="25"/>
      <c r="EHM27" s="25"/>
      <c r="EHQ27" s="25"/>
      <c r="EHU27" s="25"/>
      <c r="EHY27" s="25"/>
      <c r="EIC27" s="25"/>
      <c r="EIG27" s="25"/>
      <c r="EIK27" s="25"/>
      <c r="EIO27" s="25"/>
      <c r="EIS27" s="25"/>
      <c r="EIW27" s="25"/>
      <c r="EJA27" s="25"/>
      <c r="EJE27" s="25"/>
      <c r="EJI27" s="25"/>
      <c r="EJM27" s="25"/>
      <c r="EJQ27" s="25"/>
      <c r="EJU27" s="25"/>
      <c r="EJY27" s="25"/>
      <c r="EKC27" s="25"/>
      <c r="EKG27" s="25"/>
      <c r="EKK27" s="25"/>
      <c r="EKO27" s="25"/>
      <c r="EKS27" s="25"/>
      <c r="EKW27" s="25"/>
      <c r="ELA27" s="25"/>
      <c r="ELE27" s="25"/>
      <c r="ELI27" s="25"/>
      <c r="ELM27" s="25"/>
      <c r="ELQ27" s="25"/>
      <c r="ELU27" s="25"/>
      <c r="ELY27" s="25"/>
      <c r="EMC27" s="25"/>
      <c r="EMG27" s="25"/>
      <c r="EMK27" s="25"/>
      <c r="EMO27" s="25"/>
      <c r="EMS27" s="25"/>
      <c r="EMW27" s="25"/>
      <c r="ENA27" s="25"/>
      <c r="ENE27" s="25"/>
      <c r="ENI27" s="25"/>
      <c r="ENM27" s="25"/>
      <c r="ENQ27" s="25"/>
      <c r="ENU27" s="25"/>
      <c r="ENY27" s="25"/>
      <c r="EOC27" s="25"/>
      <c r="EOG27" s="25"/>
      <c r="EOK27" s="25"/>
      <c r="EOO27" s="25"/>
      <c r="EOS27" s="25"/>
      <c r="EOW27" s="25"/>
      <c r="EPA27" s="25"/>
      <c r="EPE27" s="25"/>
      <c r="EPI27" s="25"/>
      <c r="EPM27" s="25"/>
      <c r="EPQ27" s="25"/>
      <c r="EPU27" s="25"/>
      <c r="EPY27" s="25"/>
      <c r="EQC27" s="25"/>
      <c r="EQG27" s="25"/>
      <c r="EQK27" s="25"/>
      <c r="EQO27" s="25"/>
      <c r="EQS27" s="25"/>
      <c r="EQW27" s="25"/>
      <c r="ERA27" s="25"/>
      <c r="ERE27" s="25"/>
      <c r="ERI27" s="25"/>
      <c r="ERM27" s="25"/>
      <c r="ERQ27" s="25"/>
      <c r="ERU27" s="25"/>
      <c r="ERY27" s="25"/>
      <c r="ESC27" s="25"/>
      <c r="ESG27" s="25"/>
      <c r="ESK27" s="25"/>
      <c r="ESO27" s="25"/>
      <c r="ESS27" s="25"/>
      <c r="ESW27" s="25"/>
      <c r="ETA27" s="25"/>
      <c r="ETE27" s="25"/>
      <c r="ETI27" s="25"/>
      <c r="ETM27" s="25"/>
      <c r="ETQ27" s="25"/>
      <c r="ETU27" s="25"/>
      <c r="ETY27" s="25"/>
      <c r="EUC27" s="25"/>
      <c r="EUG27" s="25"/>
      <c r="EUK27" s="25"/>
      <c r="EUO27" s="25"/>
      <c r="EUS27" s="25"/>
      <c r="EUW27" s="25"/>
      <c r="EVA27" s="25"/>
      <c r="EVE27" s="25"/>
      <c r="EVI27" s="25"/>
      <c r="EVM27" s="25"/>
      <c r="EVQ27" s="25"/>
      <c r="EVU27" s="25"/>
      <c r="EVY27" s="25"/>
      <c r="EWC27" s="25"/>
      <c r="EWG27" s="25"/>
      <c r="EWK27" s="25"/>
      <c r="EWO27" s="25"/>
      <c r="EWS27" s="25"/>
      <c r="EWW27" s="25"/>
      <c r="EXA27" s="25"/>
      <c r="EXE27" s="25"/>
      <c r="EXI27" s="25"/>
      <c r="EXM27" s="25"/>
      <c r="EXQ27" s="25"/>
      <c r="EXU27" s="25"/>
      <c r="EXY27" s="25"/>
      <c r="EYC27" s="25"/>
      <c r="EYG27" s="25"/>
      <c r="EYK27" s="25"/>
      <c r="EYO27" s="25"/>
      <c r="EYS27" s="25"/>
      <c r="EYW27" s="25"/>
      <c r="EZA27" s="25"/>
      <c r="EZE27" s="25"/>
      <c r="EZI27" s="25"/>
      <c r="EZM27" s="25"/>
      <c r="EZQ27" s="25"/>
      <c r="EZU27" s="25"/>
      <c r="EZY27" s="25"/>
      <c r="FAC27" s="25"/>
      <c r="FAG27" s="25"/>
      <c r="FAK27" s="25"/>
      <c r="FAO27" s="25"/>
      <c r="FAS27" s="25"/>
      <c r="FAW27" s="25"/>
      <c r="FBA27" s="25"/>
      <c r="FBE27" s="25"/>
      <c r="FBI27" s="25"/>
      <c r="FBM27" s="25"/>
      <c r="FBQ27" s="25"/>
      <c r="FBU27" s="25"/>
      <c r="FBY27" s="25"/>
      <c r="FCC27" s="25"/>
      <c r="FCG27" s="25"/>
      <c r="FCK27" s="25"/>
      <c r="FCO27" s="25"/>
      <c r="FCS27" s="25"/>
      <c r="FCW27" s="25"/>
      <c r="FDA27" s="25"/>
      <c r="FDE27" s="25"/>
      <c r="FDI27" s="25"/>
      <c r="FDM27" s="25"/>
      <c r="FDQ27" s="25"/>
      <c r="FDU27" s="25"/>
      <c r="FDY27" s="25"/>
      <c r="FEC27" s="25"/>
      <c r="FEG27" s="25"/>
      <c r="FEK27" s="25"/>
      <c r="FEO27" s="25"/>
      <c r="FES27" s="25"/>
      <c r="FEW27" s="25"/>
      <c r="FFA27" s="25"/>
      <c r="FFE27" s="25"/>
      <c r="FFI27" s="25"/>
      <c r="FFM27" s="25"/>
      <c r="FFQ27" s="25"/>
      <c r="FFU27" s="25"/>
      <c r="FFY27" s="25"/>
      <c r="FGC27" s="25"/>
      <c r="FGG27" s="25"/>
      <c r="FGK27" s="25"/>
      <c r="FGO27" s="25"/>
      <c r="FGS27" s="25"/>
      <c r="FGW27" s="25"/>
      <c r="FHA27" s="25"/>
      <c r="FHE27" s="25"/>
      <c r="FHI27" s="25"/>
      <c r="FHM27" s="25"/>
      <c r="FHQ27" s="25"/>
      <c r="FHU27" s="25"/>
      <c r="FHY27" s="25"/>
      <c r="FIC27" s="25"/>
      <c r="FIG27" s="25"/>
      <c r="FIK27" s="25"/>
      <c r="FIO27" s="25"/>
      <c r="FIS27" s="25"/>
      <c r="FIW27" s="25"/>
      <c r="FJA27" s="25"/>
      <c r="FJE27" s="25"/>
      <c r="FJI27" s="25"/>
      <c r="FJM27" s="25"/>
      <c r="FJQ27" s="25"/>
      <c r="FJU27" s="25"/>
      <c r="FJY27" s="25"/>
      <c r="FKC27" s="25"/>
      <c r="FKG27" s="25"/>
      <c r="FKK27" s="25"/>
      <c r="FKO27" s="25"/>
      <c r="FKS27" s="25"/>
      <c r="FKW27" s="25"/>
      <c r="FLA27" s="25"/>
      <c r="FLE27" s="25"/>
      <c r="FLI27" s="25"/>
      <c r="FLM27" s="25"/>
      <c r="FLQ27" s="25"/>
      <c r="FLU27" s="25"/>
      <c r="FLY27" s="25"/>
      <c r="FMC27" s="25"/>
      <c r="FMG27" s="25"/>
      <c r="FMK27" s="25"/>
      <c r="FMO27" s="25"/>
      <c r="FMS27" s="25"/>
      <c r="FMW27" s="25"/>
      <c r="FNA27" s="25"/>
      <c r="FNE27" s="25"/>
      <c r="FNI27" s="25"/>
      <c r="FNM27" s="25"/>
      <c r="FNQ27" s="25"/>
      <c r="FNU27" s="25"/>
      <c r="FNY27" s="25"/>
      <c r="FOC27" s="25"/>
      <c r="FOG27" s="25"/>
      <c r="FOK27" s="25"/>
      <c r="FOO27" s="25"/>
      <c r="FOS27" s="25"/>
      <c r="FOW27" s="25"/>
      <c r="FPA27" s="25"/>
      <c r="FPE27" s="25"/>
      <c r="FPI27" s="25"/>
      <c r="FPM27" s="25"/>
      <c r="FPQ27" s="25"/>
      <c r="FPU27" s="25"/>
      <c r="FPY27" s="25"/>
      <c r="FQC27" s="25"/>
      <c r="FQG27" s="25"/>
      <c r="FQK27" s="25"/>
      <c r="FQO27" s="25"/>
      <c r="FQS27" s="25"/>
      <c r="FQW27" s="25"/>
      <c r="FRA27" s="25"/>
      <c r="FRE27" s="25"/>
      <c r="FRI27" s="25"/>
      <c r="FRM27" s="25"/>
      <c r="FRQ27" s="25"/>
      <c r="FRU27" s="25"/>
      <c r="FRY27" s="25"/>
      <c r="FSC27" s="25"/>
      <c r="FSG27" s="25"/>
      <c r="FSK27" s="25"/>
      <c r="FSO27" s="25"/>
      <c r="FSS27" s="25"/>
      <c r="FSW27" s="25"/>
      <c r="FTA27" s="25"/>
      <c r="FTE27" s="25"/>
      <c r="FTI27" s="25"/>
      <c r="FTM27" s="25"/>
      <c r="FTQ27" s="25"/>
      <c r="FTU27" s="25"/>
      <c r="FTY27" s="25"/>
      <c r="FUC27" s="25"/>
      <c r="FUG27" s="25"/>
      <c r="FUK27" s="25"/>
      <c r="FUO27" s="25"/>
      <c r="FUS27" s="25"/>
      <c r="FUW27" s="25"/>
      <c r="FVA27" s="25"/>
      <c r="FVE27" s="25"/>
      <c r="FVI27" s="25"/>
      <c r="FVM27" s="25"/>
      <c r="FVQ27" s="25"/>
      <c r="FVU27" s="25"/>
      <c r="FVY27" s="25"/>
      <c r="FWC27" s="25"/>
      <c r="FWG27" s="25"/>
      <c r="FWK27" s="25"/>
      <c r="FWO27" s="25"/>
      <c r="FWS27" s="25"/>
      <c r="FWW27" s="25"/>
      <c r="FXA27" s="25"/>
      <c r="FXE27" s="25"/>
      <c r="FXI27" s="25"/>
      <c r="FXM27" s="25"/>
      <c r="FXQ27" s="25"/>
      <c r="FXU27" s="25"/>
      <c r="FXY27" s="25"/>
      <c r="FYC27" s="25"/>
      <c r="FYG27" s="25"/>
      <c r="FYK27" s="25"/>
      <c r="FYO27" s="25"/>
      <c r="FYS27" s="25"/>
      <c r="FYW27" s="25"/>
      <c r="FZA27" s="25"/>
      <c r="FZE27" s="25"/>
      <c r="FZI27" s="25"/>
      <c r="FZM27" s="25"/>
      <c r="FZQ27" s="25"/>
      <c r="FZU27" s="25"/>
      <c r="FZY27" s="25"/>
      <c r="GAC27" s="25"/>
      <c r="GAG27" s="25"/>
      <c r="GAK27" s="25"/>
      <c r="GAO27" s="25"/>
      <c r="GAS27" s="25"/>
      <c r="GAW27" s="25"/>
      <c r="GBA27" s="25"/>
      <c r="GBE27" s="25"/>
      <c r="GBI27" s="25"/>
      <c r="GBM27" s="25"/>
      <c r="GBQ27" s="25"/>
      <c r="GBU27" s="25"/>
      <c r="GBY27" s="25"/>
      <c r="GCC27" s="25"/>
      <c r="GCG27" s="25"/>
      <c r="GCK27" s="25"/>
      <c r="GCO27" s="25"/>
      <c r="GCS27" s="25"/>
      <c r="GCW27" s="25"/>
      <c r="GDA27" s="25"/>
      <c r="GDE27" s="25"/>
      <c r="GDI27" s="25"/>
      <c r="GDM27" s="25"/>
      <c r="GDQ27" s="25"/>
      <c r="GDU27" s="25"/>
      <c r="GDY27" s="25"/>
      <c r="GEC27" s="25"/>
      <c r="GEG27" s="25"/>
      <c r="GEK27" s="25"/>
      <c r="GEO27" s="25"/>
      <c r="GES27" s="25"/>
      <c r="GEW27" s="25"/>
      <c r="GFA27" s="25"/>
      <c r="GFE27" s="25"/>
      <c r="GFI27" s="25"/>
      <c r="GFM27" s="25"/>
      <c r="GFQ27" s="25"/>
      <c r="GFU27" s="25"/>
      <c r="GFY27" s="25"/>
      <c r="GGC27" s="25"/>
      <c r="GGG27" s="25"/>
      <c r="GGK27" s="25"/>
      <c r="GGO27" s="25"/>
      <c r="GGS27" s="25"/>
      <c r="GGW27" s="25"/>
      <c r="GHA27" s="25"/>
      <c r="GHE27" s="25"/>
      <c r="GHI27" s="25"/>
      <c r="GHM27" s="25"/>
      <c r="GHQ27" s="25"/>
      <c r="GHU27" s="25"/>
      <c r="GHY27" s="25"/>
      <c r="GIC27" s="25"/>
      <c r="GIG27" s="25"/>
      <c r="GIK27" s="25"/>
      <c r="GIO27" s="25"/>
      <c r="GIS27" s="25"/>
      <c r="GIW27" s="25"/>
      <c r="GJA27" s="25"/>
      <c r="GJE27" s="25"/>
      <c r="GJI27" s="25"/>
      <c r="GJM27" s="25"/>
      <c r="GJQ27" s="25"/>
      <c r="GJU27" s="25"/>
      <c r="GJY27" s="25"/>
      <c r="GKC27" s="25"/>
      <c r="GKG27" s="25"/>
      <c r="GKK27" s="25"/>
      <c r="GKO27" s="25"/>
      <c r="GKS27" s="25"/>
      <c r="GKW27" s="25"/>
      <c r="GLA27" s="25"/>
      <c r="GLE27" s="25"/>
      <c r="GLI27" s="25"/>
      <c r="GLM27" s="25"/>
      <c r="GLQ27" s="25"/>
      <c r="GLU27" s="25"/>
      <c r="GLY27" s="25"/>
      <c r="GMC27" s="25"/>
      <c r="GMG27" s="25"/>
      <c r="GMK27" s="25"/>
      <c r="GMO27" s="25"/>
      <c r="GMS27" s="25"/>
      <c r="GMW27" s="25"/>
      <c r="GNA27" s="25"/>
      <c r="GNE27" s="25"/>
      <c r="GNI27" s="25"/>
      <c r="GNM27" s="25"/>
      <c r="GNQ27" s="25"/>
      <c r="GNU27" s="25"/>
      <c r="GNY27" s="25"/>
      <c r="GOC27" s="25"/>
      <c r="GOG27" s="25"/>
      <c r="GOK27" s="25"/>
      <c r="GOO27" s="25"/>
      <c r="GOS27" s="25"/>
      <c r="GOW27" s="25"/>
      <c r="GPA27" s="25"/>
      <c r="GPE27" s="25"/>
      <c r="GPI27" s="25"/>
      <c r="GPM27" s="25"/>
      <c r="GPQ27" s="25"/>
      <c r="GPU27" s="25"/>
      <c r="GPY27" s="25"/>
      <c r="GQC27" s="25"/>
      <c r="GQG27" s="25"/>
      <c r="GQK27" s="25"/>
      <c r="GQO27" s="25"/>
      <c r="GQS27" s="25"/>
      <c r="GQW27" s="25"/>
      <c r="GRA27" s="25"/>
      <c r="GRE27" s="25"/>
      <c r="GRI27" s="25"/>
      <c r="GRM27" s="25"/>
      <c r="GRQ27" s="25"/>
      <c r="GRU27" s="25"/>
      <c r="GRY27" s="25"/>
      <c r="GSC27" s="25"/>
      <c r="GSG27" s="25"/>
      <c r="GSK27" s="25"/>
      <c r="GSO27" s="25"/>
      <c r="GSS27" s="25"/>
      <c r="GSW27" s="25"/>
      <c r="GTA27" s="25"/>
      <c r="GTE27" s="25"/>
      <c r="GTI27" s="25"/>
      <c r="GTM27" s="25"/>
      <c r="GTQ27" s="25"/>
      <c r="GTU27" s="25"/>
      <c r="GTY27" s="25"/>
      <c r="GUC27" s="25"/>
      <c r="GUG27" s="25"/>
      <c r="GUK27" s="25"/>
      <c r="GUO27" s="25"/>
      <c r="GUS27" s="25"/>
      <c r="GUW27" s="25"/>
      <c r="GVA27" s="25"/>
      <c r="GVE27" s="25"/>
      <c r="GVI27" s="25"/>
      <c r="GVM27" s="25"/>
      <c r="GVQ27" s="25"/>
      <c r="GVU27" s="25"/>
      <c r="GVY27" s="25"/>
      <c r="GWC27" s="25"/>
      <c r="GWG27" s="25"/>
      <c r="GWK27" s="25"/>
      <c r="GWO27" s="25"/>
      <c r="GWS27" s="25"/>
      <c r="GWW27" s="25"/>
      <c r="GXA27" s="25"/>
      <c r="GXE27" s="25"/>
      <c r="GXI27" s="25"/>
      <c r="GXM27" s="25"/>
      <c r="GXQ27" s="25"/>
      <c r="GXU27" s="25"/>
      <c r="GXY27" s="25"/>
      <c r="GYC27" s="25"/>
      <c r="GYG27" s="25"/>
      <c r="GYK27" s="25"/>
      <c r="GYO27" s="25"/>
      <c r="GYS27" s="25"/>
      <c r="GYW27" s="25"/>
      <c r="GZA27" s="25"/>
      <c r="GZE27" s="25"/>
      <c r="GZI27" s="25"/>
      <c r="GZM27" s="25"/>
      <c r="GZQ27" s="25"/>
      <c r="GZU27" s="25"/>
      <c r="GZY27" s="25"/>
      <c r="HAC27" s="25"/>
      <c r="HAG27" s="25"/>
      <c r="HAK27" s="25"/>
      <c r="HAO27" s="25"/>
      <c r="HAS27" s="25"/>
      <c r="HAW27" s="25"/>
      <c r="HBA27" s="25"/>
      <c r="HBE27" s="25"/>
      <c r="HBI27" s="25"/>
      <c r="HBM27" s="25"/>
      <c r="HBQ27" s="25"/>
      <c r="HBU27" s="25"/>
      <c r="HBY27" s="25"/>
      <c r="HCC27" s="25"/>
      <c r="HCG27" s="25"/>
      <c r="HCK27" s="25"/>
      <c r="HCO27" s="25"/>
      <c r="HCS27" s="25"/>
      <c r="HCW27" s="25"/>
      <c r="HDA27" s="25"/>
      <c r="HDE27" s="25"/>
      <c r="HDI27" s="25"/>
      <c r="HDM27" s="25"/>
      <c r="HDQ27" s="25"/>
      <c r="HDU27" s="25"/>
      <c r="HDY27" s="25"/>
      <c r="HEC27" s="25"/>
      <c r="HEG27" s="25"/>
      <c r="HEK27" s="25"/>
      <c r="HEO27" s="25"/>
      <c r="HES27" s="25"/>
      <c r="HEW27" s="25"/>
      <c r="HFA27" s="25"/>
      <c r="HFE27" s="25"/>
      <c r="HFI27" s="25"/>
      <c r="HFM27" s="25"/>
      <c r="HFQ27" s="25"/>
      <c r="HFU27" s="25"/>
      <c r="HFY27" s="25"/>
      <c r="HGC27" s="25"/>
      <c r="HGG27" s="25"/>
      <c r="HGK27" s="25"/>
      <c r="HGO27" s="25"/>
      <c r="HGS27" s="25"/>
      <c r="HGW27" s="25"/>
      <c r="HHA27" s="25"/>
      <c r="HHE27" s="25"/>
      <c r="HHI27" s="25"/>
      <c r="HHM27" s="25"/>
      <c r="HHQ27" s="25"/>
      <c r="HHU27" s="25"/>
      <c r="HHY27" s="25"/>
      <c r="HIC27" s="25"/>
      <c r="HIG27" s="25"/>
      <c r="HIK27" s="25"/>
      <c r="HIO27" s="25"/>
      <c r="HIS27" s="25"/>
      <c r="HIW27" s="25"/>
      <c r="HJA27" s="25"/>
      <c r="HJE27" s="25"/>
      <c r="HJI27" s="25"/>
      <c r="HJM27" s="25"/>
      <c r="HJQ27" s="25"/>
      <c r="HJU27" s="25"/>
      <c r="HJY27" s="25"/>
      <c r="HKC27" s="25"/>
      <c r="HKG27" s="25"/>
      <c r="HKK27" s="25"/>
      <c r="HKO27" s="25"/>
      <c r="HKS27" s="25"/>
      <c r="HKW27" s="25"/>
      <c r="HLA27" s="25"/>
      <c r="HLE27" s="25"/>
      <c r="HLI27" s="25"/>
      <c r="HLM27" s="25"/>
      <c r="HLQ27" s="25"/>
      <c r="HLU27" s="25"/>
      <c r="HLY27" s="25"/>
      <c r="HMC27" s="25"/>
      <c r="HMG27" s="25"/>
      <c r="HMK27" s="25"/>
      <c r="HMO27" s="25"/>
      <c r="HMS27" s="25"/>
      <c r="HMW27" s="25"/>
      <c r="HNA27" s="25"/>
      <c r="HNE27" s="25"/>
      <c r="HNI27" s="25"/>
      <c r="HNM27" s="25"/>
      <c r="HNQ27" s="25"/>
      <c r="HNU27" s="25"/>
      <c r="HNY27" s="25"/>
      <c r="HOC27" s="25"/>
      <c r="HOG27" s="25"/>
      <c r="HOK27" s="25"/>
      <c r="HOO27" s="25"/>
      <c r="HOS27" s="25"/>
      <c r="HOW27" s="25"/>
      <c r="HPA27" s="25"/>
      <c r="HPE27" s="25"/>
      <c r="HPI27" s="25"/>
      <c r="HPM27" s="25"/>
      <c r="HPQ27" s="25"/>
      <c r="HPU27" s="25"/>
      <c r="HPY27" s="25"/>
      <c r="HQC27" s="25"/>
      <c r="HQG27" s="25"/>
      <c r="HQK27" s="25"/>
      <c r="HQO27" s="25"/>
      <c r="HQS27" s="25"/>
      <c r="HQW27" s="25"/>
      <c r="HRA27" s="25"/>
      <c r="HRE27" s="25"/>
      <c r="HRI27" s="25"/>
      <c r="HRM27" s="25"/>
      <c r="HRQ27" s="25"/>
      <c r="HRU27" s="25"/>
      <c r="HRY27" s="25"/>
      <c r="HSC27" s="25"/>
      <c r="HSG27" s="25"/>
      <c r="HSK27" s="25"/>
      <c r="HSO27" s="25"/>
      <c r="HSS27" s="25"/>
      <c r="HSW27" s="25"/>
      <c r="HTA27" s="25"/>
      <c r="HTE27" s="25"/>
      <c r="HTI27" s="25"/>
      <c r="HTM27" s="25"/>
      <c r="HTQ27" s="25"/>
      <c r="HTU27" s="25"/>
      <c r="HTY27" s="25"/>
      <c r="HUC27" s="25"/>
      <c r="HUG27" s="25"/>
      <c r="HUK27" s="25"/>
      <c r="HUO27" s="25"/>
      <c r="HUS27" s="25"/>
      <c r="HUW27" s="25"/>
      <c r="HVA27" s="25"/>
      <c r="HVE27" s="25"/>
      <c r="HVI27" s="25"/>
      <c r="HVM27" s="25"/>
      <c r="HVQ27" s="25"/>
      <c r="HVU27" s="25"/>
      <c r="HVY27" s="25"/>
      <c r="HWC27" s="25"/>
      <c r="HWG27" s="25"/>
      <c r="HWK27" s="25"/>
      <c r="HWO27" s="25"/>
      <c r="HWS27" s="25"/>
      <c r="HWW27" s="25"/>
      <c r="HXA27" s="25"/>
      <c r="HXE27" s="25"/>
      <c r="HXI27" s="25"/>
      <c r="HXM27" s="25"/>
      <c r="HXQ27" s="25"/>
      <c r="HXU27" s="25"/>
      <c r="HXY27" s="25"/>
      <c r="HYC27" s="25"/>
      <c r="HYG27" s="25"/>
      <c r="HYK27" s="25"/>
      <c r="HYO27" s="25"/>
      <c r="HYS27" s="25"/>
      <c r="HYW27" s="25"/>
      <c r="HZA27" s="25"/>
      <c r="HZE27" s="25"/>
      <c r="HZI27" s="25"/>
      <c r="HZM27" s="25"/>
      <c r="HZQ27" s="25"/>
      <c r="HZU27" s="25"/>
      <c r="HZY27" s="25"/>
      <c r="IAC27" s="25"/>
      <c r="IAG27" s="25"/>
      <c r="IAK27" s="25"/>
      <c r="IAO27" s="25"/>
      <c r="IAS27" s="25"/>
      <c r="IAW27" s="25"/>
      <c r="IBA27" s="25"/>
      <c r="IBE27" s="25"/>
      <c r="IBI27" s="25"/>
      <c r="IBM27" s="25"/>
      <c r="IBQ27" s="25"/>
      <c r="IBU27" s="25"/>
      <c r="IBY27" s="25"/>
      <c r="ICC27" s="25"/>
      <c r="ICG27" s="25"/>
      <c r="ICK27" s="25"/>
      <c r="ICO27" s="25"/>
      <c r="ICS27" s="25"/>
      <c r="ICW27" s="25"/>
      <c r="IDA27" s="25"/>
      <c r="IDE27" s="25"/>
      <c r="IDI27" s="25"/>
      <c r="IDM27" s="25"/>
      <c r="IDQ27" s="25"/>
      <c r="IDU27" s="25"/>
      <c r="IDY27" s="25"/>
      <c r="IEC27" s="25"/>
      <c r="IEG27" s="25"/>
      <c r="IEK27" s="25"/>
      <c r="IEO27" s="25"/>
      <c r="IES27" s="25"/>
      <c r="IEW27" s="25"/>
      <c r="IFA27" s="25"/>
      <c r="IFE27" s="25"/>
      <c r="IFI27" s="25"/>
      <c r="IFM27" s="25"/>
      <c r="IFQ27" s="25"/>
      <c r="IFU27" s="25"/>
      <c r="IFY27" s="25"/>
      <c r="IGC27" s="25"/>
      <c r="IGG27" s="25"/>
      <c r="IGK27" s="25"/>
      <c r="IGO27" s="25"/>
      <c r="IGS27" s="25"/>
      <c r="IGW27" s="25"/>
      <c r="IHA27" s="25"/>
      <c r="IHE27" s="25"/>
      <c r="IHI27" s="25"/>
      <c r="IHM27" s="25"/>
      <c r="IHQ27" s="25"/>
      <c r="IHU27" s="25"/>
      <c r="IHY27" s="25"/>
      <c r="IIC27" s="25"/>
      <c r="IIG27" s="25"/>
      <c r="IIK27" s="25"/>
      <c r="IIO27" s="25"/>
      <c r="IIS27" s="25"/>
      <c r="IIW27" s="25"/>
      <c r="IJA27" s="25"/>
      <c r="IJE27" s="25"/>
      <c r="IJI27" s="25"/>
      <c r="IJM27" s="25"/>
      <c r="IJQ27" s="25"/>
      <c r="IJU27" s="25"/>
      <c r="IJY27" s="25"/>
      <c r="IKC27" s="25"/>
      <c r="IKG27" s="25"/>
      <c r="IKK27" s="25"/>
      <c r="IKO27" s="25"/>
      <c r="IKS27" s="25"/>
      <c r="IKW27" s="25"/>
      <c r="ILA27" s="25"/>
      <c r="ILE27" s="25"/>
      <c r="ILI27" s="25"/>
      <c r="ILM27" s="25"/>
      <c r="ILQ27" s="25"/>
      <c r="ILU27" s="25"/>
      <c r="ILY27" s="25"/>
      <c r="IMC27" s="25"/>
      <c r="IMG27" s="25"/>
      <c r="IMK27" s="25"/>
      <c r="IMO27" s="25"/>
      <c r="IMS27" s="25"/>
      <c r="IMW27" s="25"/>
      <c r="INA27" s="25"/>
      <c r="INE27" s="25"/>
      <c r="INI27" s="25"/>
      <c r="INM27" s="25"/>
      <c r="INQ27" s="25"/>
      <c r="INU27" s="25"/>
      <c r="INY27" s="25"/>
      <c r="IOC27" s="25"/>
      <c r="IOG27" s="25"/>
      <c r="IOK27" s="25"/>
      <c r="IOO27" s="25"/>
      <c r="IOS27" s="25"/>
      <c r="IOW27" s="25"/>
      <c r="IPA27" s="25"/>
      <c r="IPE27" s="25"/>
      <c r="IPI27" s="25"/>
      <c r="IPM27" s="25"/>
      <c r="IPQ27" s="25"/>
      <c r="IPU27" s="25"/>
      <c r="IPY27" s="25"/>
      <c r="IQC27" s="25"/>
      <c r="IQG27" s="25"/>
      <c r="IQK27" s="25"/>
      <c r="IQO27" s="25"/>
      <c r="IQS27" s="25"/>
      <c r="IQW27" s="25"/>
      <c r="IRA27" s="25"/>
      <c r="IRE27" s="25"/>
      <c r="IRI27" s="25"/>
      <c r="IRM27" s="25"/>
      <c r="IRQ27" s="25"/>
      <c r="IRU27" s="25"/>
      <c r="IRY27" s="25"/>
      <c r="ISC27" s="25"/>
      <c r="ISG27" s="25"/>
      <c r="ISK27" s="25"/>
      <c r="ISO27" s="25"/>
      <c r="ISS27" s="25"/>
      <c r="ISW27" s="25"/>
      <c r="ITA27" s="25"/>
      <c r="ITE27" s="25"/>
      <c r="ITI27" s="25"/>
      <c r="ITM27" s="25"/>
      <c r="ITQ27" s="25"/>
      <c r="ITU27" s="25"/>
      <c r="ITY27" s="25"/>
      <c r="IUC27" s="25"/>
      <c r="IUG27" s="25"/>
      <c r="IUK27" s="25"/>
      <c r="IUO27" s="25"/>
      <c r="IUS27" s="25"/>
      <c r="IUW27" s="25"/>
      <c r="IVA27" s="25"/>
      <c r="IVE27" s="25"/>
      <c r="IVI27" s="25"/>
      <c r="IVM27" s="25"/>
      <c r="IVQ27" s="25"/>
      <c r="IVU27" s="25"/>
      <c r="IVY27" s="25"/>
      <c r="IWC27" s="25"/>
      <c r="IWG27" s="25"/>
      <c r="IWK27" s="25"/>
      <c r="IWO27" s="25"/>
      <c r="IWS27" s="25"/>
      <c r="IWW27" s="25"/>
      <c r="IXA27" s="25"/>
      <c r="IXE27" s="25"/>
      <c r="IXI27" s="25"/>
      <c r="IXM27" s="25"/>
      <c r="IXQ27" s="25"/>
      <c r="IXU27" s="25"/>
      <c r="IXY27" s="25"/>
      <c r="IYC27" s="25"/>
      <c r="IYG27" s="25"/>
      <c r="IYK27" s="25"/>
      <c r="IYO27" s="25"/>
      <c r="IYS27" s="25"/>
      <c r="IYW27" s="25"/>
      <c r="IZA27" s="25"/>
      <c r="IZE27" s="25"/>
      <c r="IZI27" s="25"/>
      <c r="IZM27" s="25"/>
      <c r="IZQ27" s="25"/>
      <c r="IZU27" s="25"/>
      <c r="IZY27" s="25"/>
      <c r="JAC27" s="25"/>
      <c r="JAG27" s="25"/>
      <c r="JAK27" s="25"/>
      <c r="JAO27" s="25"/>
      <c r="JAS27" s="25"/>
      <c r="JAW27" s="25"/>
      <c r="JBA27" s="25"/>
      <c r="JBE27" s="25"/>
      <c r="JBI27" s="25"/>
      <c r="JBM27" s="25"/>
      <c r="JBQ27" s="25"/>
      <c r="JBU27" s="25"/>
      <c r="JBY27" s="25"/>
      <c r="JCC27" s="25"/>
      <c r="JCG27" s="25"/>
      <c r="JCK27" s="25"/>
      <c r="JCO27" s="25"/>
      <c r="JCS27" s="25"/>
      <c r="JCW27" s="25"/>
      <c r="JDA27" s="25"/>
      <c r="JDE27" s="25"/>
      <c r="JDI27" s="25"/>
      <c r="JDM27" s="25"/>
      <c r="JDQ27" s="25"/>
      <c r="JDU27" s="25"/>
      <c r="JDY27" s="25"/>
      <c r="JEC27" s="25"/>
      <c r="JEG27" s="25"/>
      <c r="JEK27" s="25"/>
      <c r="JEO27" s="25"/>
      <c r="JES27" s="25"/>
      <c r="JEW27" s="25"/>
      <c r="JFA27" s="25"/>
      <c r="JFE27" s="25"/>
      <c r="JFI27" s="25"/>
      <c r="JFM27" s="25"/>
      <c r="JFQ27" s="25"/>
      <c r="JFU27" s="25"/>
      <c r="JFY27" s="25"/>
      <c r="JGC27" s="25"/>
      <c r="JGG27" s="25"/>
      <c r="JGK27" s="25"/>
      <c r="JGO27" s="25"/>
      <c r="JGS27" s="25"/>
      <c r="JGW27" s="25"/>
      <c r="JHA27" s="25"/>
      <c r="JHE27" s="25"/>
      <c r="JHI27" s="25"/>
      <c r="JHM27" s="25"/>
      <c r="JHQ27" s="25"/>
      <c r="JHU27" s="25"/>
      <c r="JHY27" s="25"/>
      <c r="JIC27" s="25"/>
      <c r="JIG27" s="25"/>
      <c r="JIK27" s="25"/>
      <c r="JIO27" s="25"/>
      <c r="JIS27" s="25"/>
      <c r="JIW27" s="25"/>
      <c r="JJA27" s="25"/>
      <c r="JJE27" s="25"/>
      <c r="JJI27" s="25"/>
      <c r="JJM27" s="25"/>
      <c r="JJQ27" s="25"/>
      <c r="JJU27" s="25"/>
      <c r="JJY27" s="25"/>
      <c r="JKC27" s="25"/>
      <c r="JKG27" s="25"/>
      <c r="JKK27" s="25"/>
      <c r="JKO27" s="25"/>
      <c r="JKS27" s="25"/>
      <c r="JKW27" s="25"/>
      <c r="JLA27" s="25"/>
      <c r="JLE27" s="25"/>
      <c r="JLI27" s="25"/>
      <c r="JLM27" s="25"/>
      <c r="JLQ27" s="25"/>
      <c r="JLU27" s="25"/>
      <c r="JLY27" s="25"/>
      <c r="JMC27" s="25"/>
      <c r="JMG27" s="25"/>
      <c r="JMK27" s="25"/>
      <c r="JMO27" s="25"/>
      <c r="JMS27" s="25"/>
      <c r="JMW27" s="25"/>
      <c r="JNA27" s="25"/>
      <c r="JNE27" s="25"/>
      <c r="JNI27" s="25"/>
      <c r="JNM27" s="25"/>
      <c r="JNQ27" s="25"/>
      <c r="JNU27" s="25"/>
      <c r="JNY27" s="25"/>
      <c r="JOC27" s="25"/>
      <c r="JOG27" s="25"/>
      <c r="JOK27" s="25"/>
      <c r="JOO27" s="25"/>
      <c r="JOS27" s="25"/>
      <c r="JOW27" s="25"/>
      <c r="JPA27" s="25"/>
      <c r="JPE27" s="25"/>
      <c r="JPI27" s="25"/>
      <c r="JPM27" s="25"/>
      <c r="JPQ27" s="25"/>
      <c r="JPU27" s="25"/>
      <c r="JPY27" s="25"/>
      <c r="JQC27" s="25"/>
      <c r="JQG27" s="25"/>
      <c r="JQK27" s="25"/>
      <c r="JQO27" s="25"/>
      <c r="JQS27" s="25"/>
      <c r="JQW27" s="25"/>
      <c r="JRA27" s="25"/>
      <c r="JRE27" s="25"/>
      <c r="JRI27" s="25"/>
      <c r="JRM27" s="25"/>
      <c r="JRQ27" s="25"/>
      <c r="JRU27" s="25"/>
      <c r="JRY27" s="25"/>
      <c r="JSC27" s="25"/>
      <c r="JSG27" s="25"/>
      <c r="JSK27" s="25"/>
      <c r="JSO27" s="25"/>
      <c r="JSS27" s="25"/>
      <c r="JSW27" s="25"/>
      <c r="JTA27" s="25"/>
      <c r="JTE27" s="25"/>
      <c r="JTI27" s="25"/>
      <c r="JTM27" s="25"/>
      <c r="JTQ27" s="25"/>
      <c r="JTU27" s="25"/>
      <c r="JTY27" s="25"/>
      <c r="JUC27" s="25"/>
      <c r="JUG27" s="25"/>
      <c r="JUK27" s="25"/>
      <c r="JUO27" s="25"/>
      <c r="JUS27" s="25"/>
      <c r="JUW27" s="25"/>
      <c r="JVA27" s="25"/>
      <c r="JVE27" s="25"/>
      <c r="JVI27" s="25"/>
      <c r="JVM27" s="25"/>
      <c r="JVQ27" s="25"/>
      <c r="JVU27" s="25"/>
      <c r="JVY27" s="25"/>
      <c r="JWC27" s="25"/>
      <c r="JWG27" s="25"/>
      <c r="JWK27" s="25"/>
      <c r="JWO27" s="25"/>
      <c r="JWS27" s="25"/>
      <c r="JWW27" s="25"/>
      <c r="JXA27" s="25"/>
      <c r="JXE27" s="25"/>
      <c r="JXI27" s="25"/>
      <c r="JXM27" s="25"/>
      <c r="JXQ27" s="25"/>
      <c r="JXU27" s="25"/>
      <c r="JXY27" s="25"/>
      <c r="JYC27" s="25"/>
      <c r="JYG27" s="25"/>
      <c r="JYK27" s="25"/>
      <c r="JYO27" s="25"/>
      <c r="JYS27" s="25"/>
      <c r="JYW27" s="25"/>
      <c r="JZA27" s="25"/>
      <c r="JZE27" s="25"/>
      <c r="JZI27" s="25"/>
      <c r="JZM27" s="25"/>
      <c r="JZQ27" s="25"/>
      <c r="JZU27" s="25"/>
      <c r="JZY27" s="25"/>
      <c r="KAC27" s="25"/>
      <c r="KAG27" s="25"/>
      <c r="KAK27" s="25"/>
      <c r="KAO27" s="25"/>
      <c r="KAS27" s="25"/>
      <c r="KAW27" s="25"/>
      <c r="KBA27" s="25"/>
      <c r="KBE27" s="25"/>
      <c r="KBI27" s="25"/>
      <c r="KBM27" s="25"/>
      <c r="KBQ27" s="25"/>
      <c r="KBU27" s="25"/>
      <c r="KBY27" s="25"/>
      <c r="KCC27" s="25"/>
      <c r="KCG27" s="25"/>
      <c r="KCK27" s="25"/>
      <c r="KCO27" s="25"/>
      <c r="KCS27" s="25"/>
      <c r="KCW27" s="25"/>
      <c r="KDA27" s="25"/>
      <c r="KDE27" s="25"/>
      <c r="KDI27" s="25"/>
      <c r="KDM27" s="25"/>
      <c r="KDQ27" s="25"/>
      <c r="KDU27" s="25"/>
      <c r="KDY27" s="25"/>
      <c r="KEC27" s="25"/>
      <c r="KEG27" s="25"/>
      <c r="KEK27" s="25"/>
      <c r="KEO27" s="25"/>
      <c r="KES27" s="25"/>
      <c r="KEW27" s="25"/>
      <c r="KFA27" s="25"/>
      <c r="KFE27" s="25"/>
      <c r="KFI27" s="25"/>
      <c r="KFM27" s="25"/>
      <c r="KFQ27" s="25"/>
      <c r="KFU27" s="25"/>
      <c r="KFY27" s="25"/>
      <c r="KGC27" s="25"/>
      <c r="KGG27" s="25"/>
      <c r="KGK27" s="25"/>
      <c r="KGO27" s="25"/>
      <c r="KGS27" s="25"/>
      <c r="KGW27" s="25"/>
      <c r="KHA27" s="25"/>
      <c r="KHE27" s="25"/>
      <c r="KHI27" s="25"/>
      <c r="KHM27" s="25"/>
      <c r="KHQ27" s="25"/>
      <c r="KHU27" s="25"/>
      <c r="KHY27" s="25"/>
      <c r="KIC27" s="25"/>
      <c r="KIG27" s="25"/>
      <c r="KIK27" s="25"/>
      <c r="KIO27" s="25"/>
      <c r="KIS27" s="25"/>
      <c r="KIW27" s="25"/>
      <c r="KJA27" s="25"/>
      <c r="KJE27" s="25"/>
      <c r="KJI27" s="25"/>
      <c r="KJM27" s="25"/>
      <c r="KJQ27" s="25"/>
      <c r="KJU27" s="25"/>
      <c r="KJY27" s="25"/>
      <c r="KKC27" s="25"/>
      <c r="KKG27" s="25"/>
      <c r="KKK27" s="25"/>
      <c r="KKO27" s="25"/>
      <c r="KKS27" s="25"/>
      <c r="KKW27" s="25"/>
      <c r="KLA27" s="25"/>
      <c r="KLE27" s="25"/>
      <c r="KLI27" s="25"/>
      <c r="KLM27" s="25"/>
      <c r="KLQ27" s="25"/>
      <c r="KLU27" s="25"/>
      <c r="KLY27" s="25"/>
      <c r="KMC27" s="25"/>
      <c r="KMG27" s="25"/>
      <c r="KMK27" s="25"/>
      <c r="KMO27" s="25"/>
      <c r="KMS27" s="25"/>
      <c r="KMW27" s="25"/>
      <c r="KNA27" s="25"/>
      <c r="KNE27" s="25"/>
      <c r="KNI27" s="25"/>
      <c r="KNM27" s="25"/>
      <c r="KNQ27" s="25"/>
      <c r="KNU27" s="25"/>
      <c r="KNY27" s="25"/>
      <c r="KOC27" s="25"/>
      <c r="KOG27" s="25"/>
      <c r="KOK27" s="25"/>
      <c r="KOO27" s="25"/>
      <c r="KOS27" s="25"/>
      <c r="KOW27" s="25"/>
      <c r="KPA27" s="25"/>
      <c r="KPE27" s="25"/>
      <c r="KPI27" s="25"/>
      <c r="KPM27" s="25"/>
      <c r="KPQ27" s="25"/>
      <c r="KPU27" s="25"/>
      <c r="KPY27" s="25"/>
      <c r="KQC27" s="25"/>
      <c r="KQG27" s="25"/>
      <c r="KQK27" s="25"/>
      <c r="KQO27" s="25"/>
      <c r="KQS27" s="25"/>
      <c r="KQW27" s="25"/>
      <c r="KRA27" s="25"/>
      <c r="KRE27" s="25"/>
      <c r="KRI27" s="25"/>
      <c r="KRM27" s="25"/>
      <c r="KRQ27" s="25"/>
      <c r="KRU27" s="25"/>
      <c r="KRY27" s="25"/>
      <c r="KSC27" s="25"/>
      <c r="KSG27" s="25"/>
      <c r="KSK27" s="25"/>
      <c r="KSO27" s="25"/>
      <c r="KSS27" s="25"/>
      <c r="KSW27" s="25"/>
      <c r="KTA27" s="25"/>
      <c r="KTE27" s="25"/>
      <c r="KTI27" s="25"/>
      <c r="KTM27" s="25"/>
      <c r="KTQ27" s="25"/>
      <c r="KTU27" s="25"/>
      <c r="KTY27" s="25"/>
      <c r="KUC27" s="25"/>
      <c r="KUG27" s="25"/>
      <c r="KUK27" s="25"/>
      <c r="KUO27" s="25"/>
      <c r="KUS27" s="25"/>
      <c r="KUW27" s="25"/>
      <c r="KVA27" s="25"/>
      <c r="KVE27" s="25"/>
      <c r="KVI27" s="25"/>
      <c r="KVM27" s="25"/>
      <c r="KVQ27" s="25"/>
      <c r="KVU27" s="25"/>
      <c r="KVY27" s="25"/>
      <c r="KWC27" s="25"/>
      <c r="KWG27" s="25"/>
      <c r="KWK27" s="25"/>
      <c r="KWO27" s="25"/>
      <c r="KWS27" s="25"/>
      <c r="KWW27" s="25"/>
      <c r="KXA27" s="25"/>
      <c r="KXE27" s="25"/>
      <c r="KXI27" s="25"/>
      <c r="KXM27" s="25"/>
      <c r="KXQ27" s="25"/>
      <c r="KXU27" s="25"/>
      <c r="KXY27" s="25"/>
      <c r="KYC27" s="25"/>
      <c r="KYG27" s="25"/>
      <c r="KYK27" s="25"/>
      <c r="KYO27" s="25"/>
      <c r="KYS27" s="25"/>
      <c r="KYW27" s="25"/>
      <c r="KZA27" s="25"/>
      <c r="KZE27" s="25"/>
      <c r="KZI27" s="25"/>
      <c r="KZM27" s="25"/>
      <c r="KZQ27" s="25"/>
      <c r="KZU27" s="25"/>
      <c r="KZY27" s="25"/>
      <c r="LAC27" s="25"/>
      <c r="LAG27" s="25"/>
      <c r="LAK27" s="25"/>
      <c r="LAO27" s="25"/>
      <c r="LAS27" s="25"/>
      <c r="LAW27" s="25"/>
      <c r="LBA27" s="25"/>
      <c r="LBE27" s="25"/>
      <c r="LBI27" s="25"/>
      <c r="LBM27" s="25"/>
      <c r="LBQ27" s="25"/>
      <c r="LBU27" s="25"/>
      <c r="LBY27" s="25"/>
      <c r="LCC27" s="25"/>
      <c r="LCG27" s="25"/>
      <c r="LCK27" s="25"/>
      <c r="LCO27" s="25"/>
      <c r="LCS27" s="25"/>
      <c r="LCW27" s="25"/>
      <c r="LDA27" s="25"/>
      <c r="LDE27" s="25"/>
      <c r="LDI27" s="25"/>
      <c r="LDM27" s="25"/>
      <c r="LDQ27" s="25"/>
      <c r="LDU27" s="25"/>
      <c r="LDY27" s="25"/>
      <c r="LEC27" s="25"/>
      <c r="LEG27" s="25"/>
      <c r="LEK27" s="25"/>
      <c r="LEO27" s="25"/>
      <c r="LES27" s="25"/>
      <c r="LEW27" s="25"/>
      <c r="LFA27" s="25"/>
      <c r="LFE27" s="25"/>
      <c r="LFI27" s="25"/>
      <c r="LFM27" s="25"/>
      <c r="LFQ27" s="25"/>
      <c r="LFU27" s="25"/>
      <c r="LFY27" s="25"/>
      <c r="LGC27" s="25"/>
      <c r="LGG27" s="25"/>
      <c r="LGK27" s="25"/>
      <c r="LGO27" s="25"/>
      <c r="LGS27" s="25"/>
      <c r="LGW27" s="25"/>
      <c r="LHA27" s="25"/>
      <c r="LHE27" s="25"/>
      <c r="LHI27" s="25"/>
      <c r="LHM27" s="25"/>
      <c r="LHQ27" s="25"/>
      <c r="LHU27" s="25"/>
      <c r="LHY27" s="25"/>
      <c r="LIC27" s="25"/>
      <c r="LIG27" s="25"/>
      <c r="LIK27" s="25"/>
      <c r="LIO27" s="25"/>
      <c r="LIS27" s="25"/>
      <c r="LIW27" s="25"/>
      <c r="LJA27" s="25"/>
      <c r="LJE27" s="25"/>
      <c r="LJI27" s="25"/>
      <c r="LJM27" s="25"/>
      <c r="LJQ27" s="25"/>
      <c r="LJU27" s="25"/>
      <c r="LJY27" s="25"/>
      <c r="LKC27" s="25"/>
      <c r="LKG27" s="25"/>
      <c r="LKK27" s="25"/>
      <c r="LKO27" s="25"/>
      <c r="LKS27" s="25"/>
      <c r="LKW27" s="25"/>
      <c r="LLA27" s="25"/>
      <c r="LLE27" s="25"/>
      <c r="LLI27" s="25"/>
      <c r="LLM27" s="25"/>
      <c r="LLQ27" s="25"/>
      <c r="LLU27" s="25"/>
      <c r="LLY27" s="25"/>
      <c r="LMC27" s="25"/>
      <c r="LMG27" s="25"/>
      <c r="LMK27" s="25"/>
      <c r="LMO27" s="25"/>
      <c r="LMS27" s="25"/>
      <c r="LMW27" s="25"/>
      <c r="LNA27" s="25"/>
      <c r="LNE27" s="25"/>
      <c r="LNI27" s="25"/>
      <c r="LNM27" s="25"/>
      <c r="LNQ27" s="25"/>
      <c r="LNU27" s="25"/>
      <c r="LNY27" s="25"/>
      <c r="LOC27" s="25"/>
      <c r="LOG27" s="25"/>
      <c r="LOK27" s="25"/>
      <c r="LOO27" s="25"/>
      <c r="LOS27" s="25"/>
      <c r="LOW27" s="25"/>
      <c r="LPA27" s="25"/>
      <c r="LPE27" s="25"/>
      <c r="LPI27" s="25"/>
      <c r="LPM27" s="25"/>
      <c r="LPQ27" s="25"/>
      <c r="LPU27" s="25"/>
      <c r="LPY27" s="25"/>
      <c r="LQC27" s="25"/>
      <c r="LQG27" s="25"/>
      <c r="LQK27" s="25"/>
      <c r="LQO27" s="25"/>
      <c r="LQS27" s="25"/>
      <c r="LQW27" s="25"/>
      <c r="LRA27" s="25"/>
      <c r="LRE27" s="25"/>
      <c r="LRI27" s="25"/>
      <c r="LRM27" s="25"/>
      <c r="LRQ27" s="25"/>
      <c r="LRU27" s="25"/>
      <c r="LRY27" s="25"/>
      <c r="LSC27" s="25"/>
      <c r="LSG27" s="25"/>
      <c r="LSK27" s="25"/>
      <c r="LSO27" s="25"/>
      <c r="LSS27" s="25"/>
      <c r="LSW27" s="25"/>
      <c r="LTA27" s="25"/>
      <c r="LTE27" s="25"/>
      <c r="LTI27" s="25"/>
      <c r="LTM27" s="25"/>
      <c r="LTQ27" s="25"/>
      <c r="LTU27" s="25"/>
      <c r="LTY27" s="25"/>
      <c r="LUC27" s="25"/>
      <c r="LUG27" s="25"/>
      <c r="LUK27" s="25"/>
      <c r="LUO27" s="25"/>
      <c r="LUS27" s="25"/>
      <c r="LUW27" s="25"/>
      <c r="LVA27" s="25"/>
      <c r="LVE27" s="25"/>
      <c r="LVI27" s="25"/>
      <c r="LVM27" s="25"/>
      <c r="LVQ27" s="25"/>
      <c r="LVU27" s="25"/>
      <c r="LVY27" s="25"/>
      <c r="LWC27" s="25"/>
      <c r="LWG27" s="25"/>
      <c r="LWK27" s="25"/>
      <c r="LWO27" s="25"/>
      <c r="LWS27" s="25"/>
      <c r="LWW27" s="25"/>
      <c r="LXA27" s="25"/>
      <c r="LXE27" s="25"/>
      <c r="LXI27" s="25"/>
      <c r="LXM27" s="25"/>
      <c r="LXQ27" s="25"/>
      <c r="LXU27" s="25"/>
      <c r="LXY27" s="25"/>
      <c r="LYC27" s="25"/>
      <c r="LYG27" s="25"/>
      <c r="LYK27" s="25"/>
      <c r="LYO27" s="25"/>
      <c r="LYS27" s="25"/>
      <c r="LYW27" s="25"/>
      <c r="LZA27" s="25"/>
      <c r="LZE27" s="25"/>
      <c r="LZI27" s="25"/>
      <c r="LZM27" s="25"/>
      <c r="LZQ27" s="25"/>
      <c r="LZU27" s="25"/>
      <c r="LZY27" s="25"/>
      <c r="MAC27" s="25"/>
      <c r="MAG27" s="25"/>
      <c r="MAK27" s="25"/>
      <c r="MAO27" s="25"/>
      <c r="MAS27" s="25"/>
      <c r="MAW27" s="25"/>
      <c r="MBA27" s="25"/>
      <c r="MBE27" s="25"/>
      <c r="MBI27" s="25"/>
      <c r="MBM27" s="25"/>
      <c r="MBQ27" s="25"/>
      <c r="MBU27" s="25"/>
      <c r="MBY27" s="25"/>
      <c r="MCC27" s="25"/>
      <c r="MCG27" s="25"/>
      <c r="MCK27" s="25"/>
      <c r="MCO27" s="25"/>
      <c r="MCS27" s="25"/>
      <c r="MCW27" s="25"/>
      <c r="MDA27" s="25"/>
      <c r="MDE27" s="25"/>
      <c r="MDI27" s="25"/>
      <c r="MDM27" s="25"/>
      <c r="MDQ27" s="25"/>
      <c r="MDU27" s="25"/>
      <c r="MDY27" s="25"/>
      <c r="MEC27" s="25"/>
      <c r="MEG27" s="25"/>
      <c r="MEK27" s="25"/>
      <c r="MEO27" s="25"/>
      <c r="MES27" s="25"/>
      <c r="MEW27" s="25"/>
      <c r="MFA27" s="25"/>
      <c r="MFE27" s="25"/>
      <c r="MFI27" s="25"/>
      <c r="MFM27" s="25"/>
      <c r="MFQ27" s="25"/>
      <c r="MFU27" s="25"/>
      <c r="MFY27" s="25"/>
      <c r="MGC27" s="25"/>
      <c r="MGG27" s="25"/>
      <c r="MGK27" s="25"/>
      <c r="MGO27" s="25"/>
      <c r="MGS27" s="25"/>
      <c r="MGW27" s="25"/>
      <c r="MHA27" s="25"/>
      <c r="MHE27" s="25"/>
      <c r="MHI27" s="25"/>
      <c r="MHM27" s="25"/>
      <c r="MHQ27" s="25"/>
      <c r="MHU27" s="25"/>
      <c r="MHY27" s="25"/>
      <c r="MIC27" s="25"/>
      <c r="MIG27" s="25"/>
      <c r="MIK27" s="25"/>
      <c r="MIO27" s="25"/>
      <c r="MIS27" s="25"/>
      <c r="MIW27" s="25"/>
      <c r="MJA27" s="25"/>
      <c r="MJE27" s="25"/>
      <c r="MJI27" s="25"/>
      <c r="MJM27" s="25"/>
      <c r="MJQ27" s="25"/>
      <c r="MJU27" s="25"/>
      <c r="MJY27" s="25"/>
      <c r="MKC27" s="25"/>
      <c r="MKG27" s="25"/>
      <c r="MKK27" s="25"/>
      <c r="MKO27" s="25"/>
      <c r="MKS27" s="25"/>
      <c r="MKW27" s="25"/>
      <c r="MLA27" s="25"/>
      <c r="MLE27" s="25"/>
      <c r="MLI27" s="25"/>
      <c r="MLM27" s="25"/>
      <c r="MLQ27" s="25"/>
      <c r="MLU27" s="25"/>
      <c r="MLY27" s="25"/>
      <c r="MMC27" s="25"/>
      <c r="MMG27" s="25"/>
      <c r="MMK27" s="25"/>
      <c r="MMO27" s="25"/>
      <c r="MMS27" s="25"/>
      <c r="MMW27" s="25"/>
      <c r="MNA27" s="25"/>
      <c r="MNE27" s="25"/>
      <c r="MNI27" s="25"/>
      <c r="MNM27" s="25"/>
      <c r="MNQ27" s="25"/>
      <c r="MNU27" s="25"/>
      <c r="MNY27" s="25"/>
      <c r="MOC27" s="25"/>
      <c r="MOG27" s="25"/>
      <c r="MOK27" s="25"/>
      <c r="MOO27" s="25"/>
      <c r="MOS27" s="25"/>
      <c r="MOW27" s="25"/>
      <c r="MPA27" s="25"/>
      <c r="MPE27" s="25"/>
      <c r="MPI27" s="25"/>
      <c r="MPM27" s="25"/>
      <c r="MPQ27" s="25"/>
      <c r="MPU27" s="25"/>
      <c r="MPY27" s="25"/>
      <c r="MQC27" s="25"/>
      <c r="MQG27" s="25"/>
      <c r="MQK27" s="25"/>
      <c r="MQO27" s="25"/>
      <c r="MQS27" s="25"/>
      <c r="MQW27" s="25"/>
      <c r="MRA27" s="25"/>
      <c r="MRE27" s="25"/>
      <c r="MRI27" s="25"/>
      <c r="MRM27" s="25"/>
      <c r="MRQ27" s="25"/>
      <c r="MRU27" s="25"/>
      <c r="MRY27" s="25"/>
      <c r="MSC27" s="25"/>
      <c r="MSG27" s="25"/>
      <c r="MSK27" s="25"/>
      <c r="MSO27" s="25"/>
      <c r="MSS27" s="25"/>
      <c r="MSW27" s="25"/>
      <c r="MTA27" s="25"/>
      <c r="MTE27" s="25"/>
      <c r="MTI27" s="25"/>
      <c r="MTM27" s="25"/>
      <c r="MTQ27" s="25"/>
      <c r="MTU27" s="25"/>
      <c r="MTY27" s="25"/>
      <c r="MUC27" s="25"/>
      <c r="MUG27" s="25"/>
      <c r="MUK27" s="25"/>
      <c r="MUO27" s="25"/>
      <c r="MUS27" s="25"/>
      <c r="MUW27" s="25"/>
      <c r="MVA27" s="25"/>
      <c r="MVE27" s="25"/>
      <c r="MVI27" s="25"/>
      <c r="MVM27" s="25"/>
      <c r="MVQ27" s="25"/>
      <c r="MVU27" s="25"/>
      <c r="MVY27" s="25"/>
      <c r="MWC27" s="25"/>
      <c r="MWG27" s="25"/>
      <c r="MWK27" s="25"/>
      <c r="MWO27" s="25"/>
      <c r="MWS27" s="25"/>
      <c r="MWW27" s="25"/>
      <c r="MXA27" s="25"/>
      <c r="MXE27" s="25"/>
      <c r="MXI27" s="25"/>
      <c r="MXM27" s="25"/>
      <c r="MXQ27" s="25"/>
      <c r="MXU27" s="25"/>
      <c r="MXY27" s="25"/>
      <c r="MYC27" s="25"/>
      <c r="MYG27" s="25"/>
      <c r="MYK27" s="25"/>
      <c r="MYO27" s="25"/>
      <c r="MYS27" s="25"/>
      <c r="MYW27" s="25"/>
      <c r="MZA27" s="25"/>
      <c r="MZE27" s="25"/>
      <c r="MZI27" s="25"/>
      <c r="MZM27" s="25"/>
      <c r="MZQ27" s="25"/>
      <c r="MZU27" s="25"/>
      <c r="MZY27" s="25"/>
      <c r="NAC27" s="25"/>
      <c r="NAG27" s="25"/>
      <c r="NAK27" s="25"/>
      <c r="NAO27" s="25"/>
      <c r="NAS27" s="25"/>
      <c r="NAW27" s="25"/>
      <c r="NBA27" s="25"/>
      <c r="NBE27" s="25"/>
      <c r="NBI27" s="25"/>
      <c r="NBM27" s="25"/>
      <c r="NBQ27" s="25"/>
      <c r="NBU27" s="25"/>
      <c r="NBY27" s="25"/>
      <c r="NCC27" s="25"/>
      <c r="NCG27" s="25"/>
      <c r="NCK27" s="25"/>
      <c r="NCO27" s="25"/>
      <c r="NCS27" s="25"/>
      <c r="NCW27" s="25"/>
      <c r="NDA27" s="25"/>
      <c r="NDE27" s="25"/>
      <c r="NDI27" s="25"/>
      <c r="NDM27" s="25"/>
      <c r="NDQ27" s="25"/>
      <c r="NDU27" s="25"/>
      <c r="NDY27" s="25"/>
      <c r="NEC27" s="25"/>
      <c r="NEG27" s="25"/>
      <c r="NEK27" s="25"/>
      <c r="NEO27" s="25"/>
      <c r="NES27" s="25"/>
      <c r="NEW27" s="25"/>
      <c r="NFA27" s="25"/>
      <c r="NFE27" s="25"/>
      <c r="NFI27" s="25"/>
      <c r="NFM27" s="25"/>
      <c r="NFQ27" s="25"/>
      <c r="NFU27" s="25"/>
      <c r="NFY27" s="25"/>
      <c r="NGC27" s="25"/>
      <c r="NGG27" s="25"/>
      <c r="NGK27" s="25"/>
      <c r="NGO27" s="25"/>
      <c r="NGS27" s="25"/>
      <c r="NGW27" s="25"/>
      <c r="NHA27" s="25"/>
      <c r="NHE27" s="25"/>
      <c r="NHI27" s="25"/>
      <c r="NHM27" s="25"/>
      <c r="NHQ27" s="25"/>
      <c r="NHU27" s="25"/>
      <c r="NHY27" s="25"/>
      <c r="NIC27" s="25"/>
      <c r="NIG27" s="25"/>
      <c r="NIK27" s="25"/>
      <c r="NIO27" s="25"/>
      <c r="NIS27" s="25"/>
      <c r="NIW27" s="25"/>
      <c r="NJA27" s="25"/>
      <c r="NJE27" s="25"/>
      <c r="NJI27" s="25"/>
      <c r="NJM27" s="25"/>
      <c r="NJQ27" s="25"/>
      <c r="NJU27" s="25"/>
      <c r="NJY27" s="25"/>
      <c r="NKC27" s="25"/>
      <c r="NKG27" s="25"/>
      <c r="NKK27" s="25"/>
      <c r="NKO27" s="25"/>
      <c r="NKS27" s="25"/>
      <c r="NKW27" s="25"/>
      <c r="NLA27" s="25"/>
      <c r="NLE27" s="25"/>
      <c r="NLI27" s="25"/>
      <c r="NLM27" s="25"/>
      <c r="NLQ27" s="25"/>
      <c r="NLU27" s="25"/>
      <c r="NLY27" s="25"/>
      <c r="NMC27" s="25"/>
      <c r="NMG27" s="25"/>
      <c r="NMK27" s="25"/>
      <c r="NMO27" s="25"/>
      <c r="NMS27" s="25"/>
      <c r="NMW27" s="25"/>
      <c r="NNA27" s="25"/>
      <c r="NNE27" s="25"/>
      <c r="NNI27" s="25"/>
      <c r="NNM27" s="25"/>
      <c r="NNQ27" s="25"/>
      <c r="NNU27" s="25"/>
      <c r="NNY27" s="25"/>
      <c r="NOC27" s="25"/>
      <c r="NOG27" s="25"/>
      <c r="NOK27" s="25"/>
      <c r="NOO27" s="25"/>
      <c r="NOS27" s="25"/>
      <c r="NOW27" s="25"/>
      <c r="NPA27" s="25"/>
      <c r="NPE27" s="25"/>
      <c r="NPI27" s="25"/>
      <c r="NPM27" s="25"/>
      <c r="NPQ27" s="25"/>
      <c r="NPU27" s="25"/>
      <c r="NPY27" s="25"/>
      <c r="NQC27" s="25"/>
      <c r="NQG27" s="25"/>
      <c r="NQK27" s="25"/>
      <c r="NQO27" s="25"/>
      <c r="NQS27" s="25"/>
      <c r="NQW27" s="25"/>
      <c r="NRA27" s="25"/>
      <c r="NRE27" s="25"/>
      <c r="NRI27" s="25"/>
      <c r="NRM27" s="25"/>
      <c r="NRQ27" s="25"/>
      <c r="NRU27" s="25"/>
      <c r="NRY27" s="25"/>
      <c r="NSC27" s="25"/>
      <c r="NSG27" s="25"/>
      <c r="NSK27" s="25"/>
      <c r="NSO27" s="25"/>
      <c r="NSS27" s="25"/>
      <c r="NSW27" s="25"/>
      <c r="NTA27" s="25"/>
      <c r="NTE27" s="25"/>
      <c r="NTI27" s="25"/>
      <c r="NTM27" s="25"/>
      <c r="NTQ27" s="25"/>
      <c r="NTU27" s="25"/>
      <c r="NTY27" s="25"/>
      <c r="NUC27" s="25"/>
      <c r="NUG27" s="25"/>
      <c r="NUK27" s="25"/>
      <c r="NUO27" s="25"/>
      <c r="NUS27" s="25"/>
      <c r="NUW27" s="25"/>
      <c r="NVA27" s="25"/>
      <c r="NVE27" s="25"/>
      <c r="NVI27" s="25"/>
      <c r="NVM27" s="25"/>
      <c r="NVQ27" s="25"/>
      <c r="NVU27" s="25"/>
      <c r="NVY27" s="25"/>
      <c r="NWC27" s="25"/>
      <c r="NWG27" s="25"/>
      <c r="NWK27" s="25"/>
      <c r="NWO27" s="25"/>
      <c r="NWS27" s="25"/>
      <c r="NWW27" s="25"/>
      <c r="NXA27" s="25"/>
      <c r="NXE27" s="25"/>
      <c r="NXI27" s="25"/>
      <c r="NXM27" s="25"/>
      <c r="NXQ27" s="25"/>
      <c r="NXU27" s="25"/>
      <c r="NXY27" s="25"/>
      <c r="NYC27" s="25"/>
      <c r="NYG27" s="25"/>
      <c r="NYK27" s="25"/>
      <c r="NYO27" s="25"/>
      <c r="NYS27" s="25"/>
      <c r="NYW27" s="25"/>
      <c r="NZA27" s="25"/>
      <c r="NZE27" s="25"/>
      <c r="NZI27" s="25"/>
      <c r="NZM27" s="25"/>
      <c r="NZQ27" s="25"/>
      <c r="NZU27" s="25"/>
      <c r="NZY27" s="25"/>
      <c r="OAC27" s="25"/>
      <c r="OAG27" s="25"/>
      <c r="OAK27" s="25"/>
      <c r="OAO27" s="25"/>
      <c r="OAS27" s="25"/>
      <c r="OAW27" s="25"/>
      <c r="OBA27" s="25"/>
      <c r="OBE27" s="25"/>
      <c r="OBI27" s="25"/>
      <c r="OBM27" s="25"/>
      <c r="OBQ27" s="25"/>
      <c r="OBU27" s="25"/>
      <c r="OBY27" s="25"/>
      <c r="OCC27" s="25"/>
      <c r="OCG27" s="25"/>
      <c r="OCK27" s="25"/>
      <c r="OCO27" s="25"/>
      <c r="OCS27" s="25"/>
      <c r="OCW27" s="25"/>
      <c r="ODA27" s="25"/>
      <c r="ODE27" s="25"/>
      <c r="ODI27" s="25"/>
      <c r="ODM27" s="25"/>
      <c r="ODQ27" s="25"/>
      <c r="ODU27" s="25"/>
      <c r="ODY27" s="25"/>
      <c r="OEC27" s="25"/>
      <c r="OEG27" s="25"/>
      <c r="OEK27" s="25"/>
      <c r="OEO27" s="25"/>
      <c r="OES27" s="25"/>
      <c r="OEW27" s="25"/>
      <c r="OFA27" s="25"/>
      <c r="OFE27" s="25"/>
      <c r="OFI27" s="25"/>
      <c r="OFM27" s="25"/>
      <c r="OFQ27" s="25"/>
      <c r="OFU27" s="25"/>
      <c r="OFY27" s="25"/>
      <c r="OGC27" s="25"/>
      <c r="OGG27" s="25"/>
      <c r="OGK27" s="25"/>
      <c r="OGO27" s="25"/>
      <c r="OGS27" s="25"/>
      <c r="OGW27" s="25"/>
      <c r="OHA27" s="25"/>
      <c r="OHE27" s="25"/>
      <c r="OHI27" s="25"/>
      <c r="OHM27" s="25"/>
      <c r="OHQ27" s="25"/>
      <c r="OHU27" s="25"/>
      <c r="OHY27" s="25"/>
      <c r="OIC27" s="25"/>
      <c r="OIG27" s="25"/>
      <c r="OIK27" s="25"/>
      <c r="OIO27" s="25"/>
      <c r="OIS27" s="25"/>
      <c r="OIW27" s="25"/>
      <c r="OJA27" s="25"/>
      <c r="OJE27" s="25"/>
      <c r="OJI27" s="25"/>
      <c r="OJM27" s="25"/>
      <c r="OJQ27" s="25"/>
      <c r="OJU27" s="25"/>
      <c r="OJY27" s="25"/>
      <c r="OKC27" s="25"/>
      <c r="OKG27" s="25"/>
      <c r="OKK27" s="25"/>
      <c r="OKO27" s="25"/>
      <c r="OKS27" s="25"/>
      <c r="OKW27" s="25"/>
      <c r="OLA27" s="25"/>
      <c r="OLE27" s="25"/>
      <c r="OLI27" s="25"/>
      <c r="OLM27" s="25"/>
      <c r="OLQ27" s="25"/>
      <c r="OLU27" s="25"/>
      <c r="OLY27" s="25"/>
      <c r="OMC27" s="25"/>
      <c r="OMG27" s="25"/>
      <c r="OMK27" s="25"/>
      <c r="OMO27" s="25"/>
      <c r="OMS27" s="25"/>
      <c r="OMW27" s="25"/>
      <c r="ONA27" s="25"/>
      <c r="ONE27" s="25"/>
      <c r="ONI27" s="25"/>
      <c r="ONM27" s="25"/>
      <c r="ONQ27" s="25"/>
      <c r="ONU27" s="25"/>
      <c r="ONY27" s="25"/>
      <c r="OOC27" s="25"/>
      <c r="OOG27" s="25"/>
      <c r="OOK27" s="25"/>
      <c r="OOO27" s="25"/>
      <c r="OOS27" s="25"/>
      <c r="OOW27" s="25"/>
      <c r="OPA27" s="25"/>
      <c r="OPE27" s="25"/>
      <c r="OPI27" s="25"/>
      <c r="OPM27" s="25"/>
      <c r="OPQ27" s="25"/>
      <c r="OPU27" s="25"/>
      <c r="OPY27" s="25"/>
      <c r="OQC27" s="25"/>
      <c r="OQG27" s="25"/>
      <c r="OQK27" s="25"/>
      <c r="OQO27" s="25"/>
      <c r="OQS27" s="25"/>
      <c r="OQW27" s="25"/>
      <c r="ORA27" s="25"/>
      <c r="ORE27" s="25"/>
      <c r="ORI27" s="25"/>
      <c r="ORM27" s="25"/>
      <c r="ORQ27" s="25"/>
      <c r="ORU27" s="25"/>
      <c r="ORY27" s="25"/>
      <c r="OSC27" s="25"/>
      <c r="OSG27" s="25"/>
      <c r="OSK27" s="25"/>
      <c r="OSO27" s="25"/>
      <c r="OSS27" s="25"/>
      <c r="OSW27" s="25"/>
      <c r="OTA27" s="25"/>
      <c r="OTE27" s="25"/>
      <c r="OTI27" s="25"/>
      <c r="OTM27" s="25"/>
      <c r="OTQ27" s="25"/>
      <c r="OTU27" s="25"/>
      <c r="OTY27" s="25"/>
      <c r="OUC27" s="25"/>
      <c r="OUG27" s="25"/>
      <c r="OUK27" s="25"/>
      <c r="OUO27" s="25"/>
      <c r="OUS27" s="25"/>
      <c r="OUW27" s="25"/>
      <c r="OVA27" s="25"/>
      <c r="OVE27" s="25"/>
      <c r="OVI27" s="25"/>
      <c r="OVM27" s="25"/>
      <c r="OVQ27" s="25"/>
      <c r="OVU27" s="25"/>
      <c r="OVY27" s="25"/>
      <c r="OWC27" s="25"/>
      <c r="OWG27" s="25"/>
      <c r="OWK27" s="25"/>
      <c r="OWO27" s="25"/>
      <c r="OWS27" s="25"/>
      <c r="OWW27" s="25"/>
      <c r="OXA27" s="25"/>
      <c r="OXE27" s="25"/>
      <c r="OXI27" s="25"/>
      <c r="OXM27" s="25"/>
      <c r="OXQ27" s="25"/>
      <c r="OXU27" s="25"/>
      <c r="OXY27" s="25"/>
      <c r="OYC27" s="25"/>
      <c r="OYG27" s="25"/>
      <c r="OYK27" s="25"/>
      <c r="OYO27" s="25"/>
      <c r="OYS27" s="25"/>
      <c r="OYW27" s="25"/>
      <c r="OZA27" s="25"/>
      <c r="OZE27" s="25"/>
      <c r="OZI27" s="25"/>
      <c r="OZM27" s="25"/>
      <c r="OZQ27" s="25"/>
      <c r="OZU27" s="25"/>
      <c r="OZY27" s="25"/>
      <c r="PAC27" s="25"/>
      <c r="PAG27" s="25"/>
      <c r="PAK27" s="25"/>
      <c r="PAO27" s="25"/>
      <c r="PAS27" s="25"/>
      <c r="PAW27" s="25"/>
      <c r="PBA27" s="25"/>
      <c r="PBE27" s="25"/>
      <c r="PBI27" s="25"/>
      <c r="PBM27" s="25"/>
      <c r="PBQ27" s="25"/>
      <c r="PBU27" s="25"/>
      <c r="PBY27" s="25"/>
      <c r="PCC27" s="25"/>
      <c r="PCG27" s="25"/>
      <c r="PCK27" s="25"/>
      <c r="PCO27" s="25"/>
      <c r="PCS27" s="25"/>
      <c r="PCW27" s="25"/>
      <c r="PDA27" s="25"/>
      <c r="PDE27" s="25"/>
      <c r="PDI27" s="25"/>
      <c r="PDM27" s="25"/>
      <c r="PDQ27" s="25"/>
      <c r="PDU27" s="25"/>
      <c r="PDY27" s="25"/>
      <c r="PEC27" s="25"/>
      <c r="PEG27" s="25"/>
      <c r="PEK27" s="25"/>
      <c r="PEO27" s="25"/>
      <c r="PES27" s="25"/>
      <c r="PEW27" s="25"/>
      <c r="PFA27" s="25"/>
      <c r="PFE27" s="25"/>
      <c r="PFI27" s="25"/>
      <c r="PFM27" s="25"/>
      <c r="PFQ27" s="25"/>
      <c r="PFU27" s="25"/>
      <c r="PFY27" s="25"/>
      <c r="PGC27" s="25"/>
      <c r="PGG27" s="25"/>
      <c r="PGK27" s="25"/>
      <c r="PGO27" s="25"/>
      <c r="PGS27" s="25"/>
      <c r="PGW27" s="25"/>
      <c r="PHA27" s="25"/>
      <c r="PHE27" s="25"/>
      <c r="PHI27" s="25"/>
      <c r="PHM27" s="25"/>
      <c r="PHQ27" s="25"/>
      <c r="PHU27" s="25"/>
      <c r="PHY27" s="25"/>
      <c r="PIC27" s="25"/>
      <c r="PIG27" s="25"/>
      <c r="PIK27" s="25"/>
      <c r="PIO27" s="25"/>
      <c r="PIS27" s="25"/>
      <c r="PIW27" s="25"/>
      <c r="PJA27" s="25"/>
      <c r="PJE27" s="25"/>
      <c r="PJI27" s="25"/>
      <c r="PJM27" s="25"/>
      <c r="PJQ27" s="25"/>
      <c r="PJU27" s="25"/>
      <c r="PJY27" s="25"/>
      <c r="PKC27" s="25"/>
      <c r="PKG27" s="25"/>
      <c r="PKK27" s="25"/>
      <c r="PKO27" s="25"/>
      <c r="PKS27" s="25"/>
      <c r="PKW27" s="25"/>
      <c r="PLA27" s="25"/>
      <c r="PLE27" s="25"/>
      <c r="PLI27" s="25"/>
      <c r="PLM27" s="25"/>
      <c r="PLQ27" s="25"/>
      <c r="PLU27" s="25"/>
      <c r="PLY27" s="25"/>
      <c r="PMC27" s="25"/>
      <c r="PMG27" s="25"/>
      <c r="PMK27" s="25"/>
      <c r="PMO27" s="25"/>
      <c r="PMS27" s="25"/>
      <c r="PMW27" s="25"/>
      <c r="PNA27" s="25"/>
      <c r="PNE27" s="25"/>
      <c r="PNI27" s="25"/>
      <c r="PNM27" s="25"/>
      <c r="PNQ27" s="25"/>
      <c r="PNU27" s="25"/>
      <c r="PNY27" s="25"/>
      <c r="POC27" s="25"/>
      <c r="POG27" s="25"/>
      <c r="POK27" s="25"/>
      <c r="POO27" s="25"/>
      <c r="POS27" s="25"/>
      <c r="POW27" s="25"/>
      <c r="PPA27" s="25"/>
      <c r="PPE27" s="25"/>
      <c r="PPI27" s="25"/>
      <c r="PPM27" s="25"/>
      <c r="PPQ27" s="25"/>
      <c r="PPU27" s="25"/>
      <c r="PPY27" s="25"/>
      <c r="PQC27" s="25"/>
      <c r="PQG27" s="25"/>
      <c r="PQK27" s="25"/>
      <c r="PQO27" s="25"/>
      <c r="PQS27" s="25"/>
      <c r="PQW27" s="25"/>
      <c r="PRA27" s="25"/>
      <c r="PRE27" s="25"/>
      <c r="PRI27" s="25"/>
      <c r="PRM27" s="25"/>
      <c r="PRQ27" s="25"/>
      <c r="PRU27" s="25"/>
      <c r="PRY27" s="25"/>
      <c r="PSC27" s="25"/>
      <c r="PSG27" s="25"/>
      <c r="PSK27" s="25"/>
      <c r="PSO27" s="25"/>
      <c r="PSS27" s="25"/>
      <c r="PSW27" s="25"/>
      <c r="PTA27" s="25"/>
      <c r="PTE27" s="25"/>
      <c r="PTI27" s="25"/>
      <c r="PTM27" s="25"/>
      <c r="PTQ27" s="25"/>
      <c r="PTU27" s="25"/>
      <c r="PTY27" s="25"/>
      <c r="PUC27" s="25"/>
      <c r="PUG27" s="25"/>
      <c r="PUK27" s="25"/>
      <c r="PUO27" s="25"/>
      <c r="PUS27" s="25"/>
      <c r="PUW27" s="25"/>
      <c r="PVA27" s="25"/>
      <c r="PVE27" s="25"/>
      <c r="PVI27" s="25"/>
      <c r="PVM27" s="25"/>
      <c r="PVQ27" s="25"/>
      <c r="PVU27" s="25"/>
      <c r="PVY27" s="25"/>
      <c r="PWC27" s="25"/>
      <c r="PWG27" s="25"/>
      <c r="PWK27" s="25"/>
      <c r="PWO27" s="25"/>
      <c r="PWS27" s="25"/>
      <c r="PWW27" s="25"/>
      <c r="PXA27" s="25"/>
      <c r="PXE27" s="25"/>
      <c r="PXI27" s="25"/>
      <c r="PXM27" s="25"/>
      <c r="PXQ27" s="25"/>
      <c r="PXU27" s="25"/>
      <c r="PXY27" s="25"/>
      <c r="PYC27" s="25"/>
      <c r="PYG27" s="25"/>
      <c r="PYK27" s="25"/>
      <c r="PYO27" s="25"/>
      <c r="PYS27" s="25"/>
      <c r="PYW27" s="25"/>
      <c r="PZA27" s="25"/>
      <c r="PZE27" s="25"/>
      <c r="PZI27" s="25"/>
      <c r="PZM27" s="25"/>
      <c r="PZQ27" s="25"/>
      <c r="PZU27" s="25"/>
      <c r="PZY27" s="25"/>
      <c r="QAC27" s="25"/>
      <c r="QAG27" s="25"/>
      <c r="QAK27" s="25"/>
      <c r="QAO27" s="25"/>
      <c r="QAS27" s="25"/>
      <c r="QAW27" s="25"/>
      <c r="QBA27" s="25"/>
      <c r="QBE27" s="25"/>
      <c r="QBI27" s="25"/>
      <c r="QBM27" s="25"/>
      <c r="QBQ27" s="25"/>
      <c r="QBU27" s="25"/>
      <c r="QBY27" s="25"/>
      <c r="QCC27" s="25"/>
      <c r="QCG27" s="25"/>
      <c r="QCK27" s="25"/>
      <c r="QCO27" s="25"/>
      <c r="QCS27" s="25"/>
      <c r="QCW27" s="25"/>
      <c r="QDA27" s="25"/>
      <c r="QDE27" s="25"/>
      <c r="QDI27" s="25"/>
      <c r="QDM27" s="25"/>
      <c r="QDQ27" s="25"/>
      <c r="QDU27" s="25"/>
      <c r="QDY27" s="25"/>
      <c r="QEC27" s="25"/>
      <c r="QEG27" s="25"/>
      <c r="QEK27" s="25"/>
      <c r="QEO27" s="25"/>
      <c r="QES27" s="25"/>
      <c r="QEW27" s="25"/>
      <c r="QFA27" s="25"/>
      <c r="QFE27" s="25"/>
      <c r="QFI27" s="25"/>
      <c r="QFM27" s="25"/>
      <c r="QFQ27" s="25"/>
      <c r="QFU27" s="25"/>
      <c r="QFY27" s="25"/>
      <c r="QGC27" s="25"/>
      <c r="QGG27" s="25"/>
      <c r="QGK27" s="25"/>
      <c r="QGO27" s="25"/>
      <c r="QGS27" s="25"/>
      <c r="QGW27" s="25"/>
      <c r="QHA27" s="25"/>
      <c r="QHE27" s="25"/>
      <c r="QHI27" s="25"/>
      <c r="QHM27" s="25"/>
      <c r="QHQ27" s="25"/>
      <c r="QHU27" s="25"/>
      <c r="QHY27" s="25"/>
      <c r="QIC27" s="25"/>
      <c r="QIG27" s="25"/>
      <c r="QIK27" s="25"/>
      <c r="QIO27" s="25"/>
      <c r="QIS27" s="25"/>
      <c r="QIW27" s="25"/>
      <c r="QJA27" s="25"/>
      <c r="QJE27" s="25"/>
      <c r="QJI27" s="25"/>
      <c r="QJM27" s="25"/>
      <c r="QJQ27" s="25"/>
      <c r="QJU27" s="25"/>
      <c r="QJY27" s="25"/>
      <c r="QKC27" s="25"/>
      <c r="QKG27" s="25"/>
      <c r="QKK27" s="25"/>
      <c r="QKO27" s="25"/>
      <c r="QKS27" s="25"/>
      <c r="QKW27" s="25"/>
      <c r="QLA27" s="25"/>
      <c r="QLE27" s="25"/>
      <c r="QLI27" s="25"/>
      <c r="QLM27" s="25"/>
      <c r="QLQ27" s="25"/>
      <c r="QLU27" s="25"/>
      <c r="QLY27" s="25"/>
      <c r="QMC27" s="25"/>
      <c r="QMG27" s="25"/>
      <c r="QMK27" s="25"/>
      <c r="QMO27" s="25"/>
      <c r="QMS27" s="25"/>
      <c r="QMW27" s="25"/>
      <c r="QNA27" s="25"/>
      <c r="QNE27" s="25"/>
      <c r="QNI27" s="25"/>
      <c r="QNM27" s="25"/>
      <c r="QNQ27" s="25"/>
      <c r="QNU27" s="25"/>
      <c r="QNY27" s="25"/>
      <c r="QOC27" s="25"/>
      <c r="QOG27" s="25"/>
      <c r="QOK27" s="25"/>
      <c r="QOO27" s="25"/>
      <c r="QOS27" s="25"/>
      <c r="QOW27" s="25"/>
      <c r="QPA27" s="25"/>
      <c r="QPE27" s="25"/>
      <c r="QPI27" s="25"/>
      <c r="QPM27" s="25"/>
      <c r="QPQ27" s="25"/>
      <c r="QPU27" s="25"/>
      <c r="QPY27" s="25"/>
      <c r="QQC27" s="25"/>
      <c r="QQG27" s="25"/>
      <c r="QQK27" s="25"/>
      <c r="QQO27" s="25"/>
      <c r="QQS27" s="25"/>
      <c r="QQW27" s="25"/>
      <c r="QRA27" s="25"/>
      <c r="QRE27" s="25"/>
      <c r="QRI27" s="25"/>
      <c r="QRM27" s="25"/>
      <c r="QRQ27" s="25"/>
      <c r="QRU27" s="25"/>
      <c r="QRY27" s="25"/>
      <c r="QSC27" s="25"/>
      <c r="QSG27" s="25"/>
      <c r="QSK27" s="25"/>
      <c r="QSO27" s="25"/>
      <c r="QSS27" s="25"/>
      <c r="QSW27" s="25"/>
      <c r="QTA27" s="25"/>
      <c r="QTE27" s="25"/>
      <c r="QTI27" s="25"/>
      <c r="QTM27" s="25"/>
      <c r="QTQ27" s="25"/>
      <c r="QTU27" s="25"/>
      <c r="QTY27" s="25"/>
      <c r="QUC27" s="25"/>
      <c r="QUG27" s="25"/>
      <c r="QUK27" s="25"/>
      <c r="QUO27" s="25"/>
      <c r="QUS27" s="25"/>
      <c r="QUW27" s="25"/>
      <c r="QVA27" s="25"/>
      <c r="QVE27" s="25"/>
      <c r="QVI27" s="25"/>
      <c r="QVM27" s="25"/>
      <c r="QVQ27" s="25"/>
      <c r="QVU27" s="25"/>
      <c r="QVY27" s="25"/>
      <c r="QWC27" s="25"/>
      <c r="QWG27" s="25"/>
      <c r="QWK27" s="25"/>
      <c r="QWO27" s="25"/>
      <c r="QWS27" s="25"/>
      <c r="QWW27" s="25"/>
      <c r="QXA27" s="25"/>
      <c r="QXE27" s="25"/>
      <c r="QXI27" s="25"/>
      <c r="QXM27" s="25"/>
      <c r="QXQ27" s="25"/>
      <c r="QXU27" s="25"/>
      <c r="QXY27" s="25"/>
      <c r="QYC27" s="25"/>
      <c r="QYG27" s="25"/>
      <c r="QYK27" s="25"/>
      <c r="QYO27" s="25"/>
      <c r="QYS27" s="25"/>
      <c r="QYW27" s="25"/>
      <c r="QZA27" s="25"/>
      <c r="QZE27" s="25"/>
      <c r="QZI27" s="25"/>
      <c r="QZM27" s="25"/>
      <c r="QZQ27" s="25"/>
      <c r="QZU27" s="25"/>
      <c r="QZY27" s="25"/>
      <c r="RAC27" s="25"/>
      <c r="RAG27" s="25"/>
      <c r="RAK27" s="25"/>
      <c r="RAO27" s="25"/>
      <c r="RAS27" s="25"/>
      <c r="RAW27" s="25"/>
      <c r="RBA27" s="25"/>
      <c r="RBE27" s="25"/>
      <c r="RBI27" s="25"/>
      <c r="RBM27" s="25"/>
      <c r="RBQ27" s="25"/>
      <c r="RBU27" s="25"/>
      <c r="RBY27" s="25"/>
      <c r="RCC27" s="25"/>
      <c r="RCG27" s="25"/>
      <c r="RCK27" s="25"/>
      <c r="RCO27" s="25"/>
      <c r="RCS27" s="25"/>
      <c r="RCW27" s="25"/>
      <c r="RDA27" s="25"/>
      <c r="RDE27" s="25"/>
      <c r="RDI27" s="25"/>
      <c r="RDM27" s="25"/>
      <c r="RDQ27" s="25"/>
      <c r="RDU27" s="25"/>
      <c r="RDY27" s="25"/>
      <c r="REC27" s="25"/>
      <c r="REG27" s="25"/>
      <c r="REK27" s="25"/>
      <c r="REO27" s="25"/>
      <c r="RES27" s="25"/>
      <c r="REW27" s="25"/>
      <c r="RFA27" s="25"/>
      <c r="RFE27" s="25"/>
      <c r="RFI27" s="25"/>
      <c r="RFM27" s="25"/>
      <c r="RFQ27" s="25"/>
      <c r="RFU27" s="25"/>
      <c r="RFY27" s="25"/>
      <c r="RGC27" s="25"/>
      <c r="RGG27" s="25"/>
      <c r="RGK27" s="25"/>
      <c r="RGO27" s="25"/>
      <c r="RGS27" s="25"/>
      <c r="RGW27" s="25"/>
      <c r="RHA27" s="25"/>
      <c r="RHE27" s="25"/>
      <c r="RHI27" s="25"/>
      <c r="RHM27" s="25"/>
      <c r="RHQ27" s="25"/>
      <c r="RHU27" s="25"/>
      <c r="RHY27" s="25"/>
      <c r="RIC27" s="25"/>
      <c r="RIG27" s="25"/>
      <c r="RIK27" s="25"/>
      <c r="RIO27" s="25"/>
      <c r="RIS27" s="25"/>
      <c r="RIW27" s="25"/>
      <c r="RJA27" s="25"/>
      <c r="RJE27" s="25"/>
      <c r="RJI27" s="25"/>
      <c r="RJM27" s="25"/>
      <c r="RJQ27" s="25"/>
      <c r="RJU27" s="25"/>
      <c r="RJY27" s="25"/>
      <c r="RKC27" s="25"/>
      <c r="RKG27" s="25"/>
      <c r="RKK27" s="25"/>
      <c r="RKO27" s="25"/>
      <c r="RKS27" s="25"/>
      <c r="RKW27" s="25"/>
      <c r="RLA27" s="25"/>
      <c r="RLE27" s="25"/>
      <c r="RLI27" s="25"/>
      <c r="RLM27" s="25"/>
      <c r="RLQ27" s="25"/>
      <c r="RLU27" s="25"/>
      <c r="RLY27" s="25"/>
      <c r="RMC27" s="25"/>
      <c r="RMG27" s="25"/>
      <c r="RMK27" s="25"/>
      <c r="RMO27" s="25"/>
      <c r="RMS27" s="25"/>
      <c r="RMW27" s="25"/>
      <c r="RNA27" s="25"/>
      <c r="RNE27" s="25"/>
      <c r="RNI27" s="25"/>
      <c r="RNM27" s="25"/>
      <c r="RNQ27" s="25"/>
      <c r="RNU27" s="25"/>
      <c r="RNY27" s="25"/>
      <c r="ROC27" s="25"/>
      <c r="ROG27" s="25"/>
      <c r="ROK27" s="25"/>
      <c r="ROO27" s="25"/>
      <c r="ROS27" s="25"/>
      <c r="ROW27" s="25"/>
      <c r="RPA27" s="25"/>
      <c r="RPE27" s="25"/>
      <c r="RPI27" s="25"/>
      <c r="RPM27" s="25"/>
      <c r="RPQ27" s="25"/>
      <c r="RPU27" s="25"/>
      <c r="RPY27" s="25"/>
      <c r="RQC27" s="25"/>
      <c r="RQG27" s="25"/>
      <c r="RQK27" s="25"/>
      <c r="RQO27" s="25"/>
      <c r="RQS27" s="25"/>
      <c r="RQW27" s="25"/>
      <c r="RRA27" s="25"/>
      <c r="RRE27" s="25"/>
      <c r="RRI27" s="25"/>
      <c r="RRM27" s="25"/>
      <c r="RRQ27" s="25"/>
      <c r="RRU27" s="25"/>
      <c r="RRY27" s="25"/>
      <c r="RSC27" s="25"/>
      <c r="RSG27" s="25"/>
      <c r="RSK27" s="25"/>
      <c r="RSO27" s="25"/>
      <c r="RSS27" s="25"/>
      <c r="RSW27" s="25"/>
      <c r="RTA27" s="25"/>
      <c r="RTE27" s="25"/>
      <c r="RTI27" s="25"/>
      <c r="RTM27" s="25"/>
      <c r="RTQ27" s="25"/>
      <c r="RTU27" s="25"/>
      <c r="RTY27" s="25"/>
      <c r="RUC27" s="25"/>
      <c r="RUG27" s="25"/>
      <c r="RUK27" s="25"/>
      <c r="RUO27" s="25"/>
      <c r="RUS27" s="25"/>
      <c r="RUW27" s="25"/>
      <c r="RVA27" s="25"/>
      <c r="RVE27" s="25"/>
      <c r="RVI27" s="25"/>
      <c r="RVM27" s="25"/>
      <c r="RVQ27" s="25"/>
      <c r="RVU27" s="25"/>
      <c r="RVY27" s="25"/>
      <c r="RWC27" s="25"/>
      <c r="RWG27" s="25"/>
      <c r="RWK27" s="25"/>
      <c r="RWO27" s="25"/>
      <c r="RWS27" s="25"/>
      <c r="RWW27" s="25"/>
      <c r="RXA27" s="25"/>
      <c r="RXE27" s="25"/>
      <c r="RXI27" s="25"/>
      <c r="RXM27" s="25"/>
      <c r="RXQ27" s="25"/>
      <c r="RXU27" s="25"/>
      <c r="RXY27" s="25"/>
      <c r="RYC27" s="25"/>
      <c r="RYG27" s="25"/>
      <c r="RYK27" s="25"/>
      <c r="RYO27" s="25"/>
      <c r="RYS27" s="25"/>
      <c r="RYW27" s="25"/>
      <c r="RZA27" s="25"/>
      <c r="RZE27" s="25"/>
      <c r="RZI27" s="25"/>
      <c r="RZM27" s="25"/>
      <c r="RZQ27" s="25"/>
      <c r="RZU27" s="25"/>
      <c r="RZY27" s="25"/>
      <c r="SAC27" s="25"/>
      <c r="SAG27" s="25"/>
      <c r="SAK27" s="25"/>
      <c r="SAO27" s="25"/>
      <c r="SAS27" s="25"/>
      <c r="SAW27" s="25"/>
      <c r="SBA27" s="25"/>
      <c r="SBE27" s="25"/>
      <c r="SBI27" s="25"/>
      <c r="SBM27" s="25"/>
      <c r="SBQ27" s="25"/>
      <c r="SBU27" s="25"/>
      <c r="SBY27" s="25"/>
      <c r="SCC27" s="25"/>
      <c r="SCG27" s="25"/>
      <c r="SCK27" s="25"/>
      <c r="SCO27" s="25"/>
      <c r="SCS27" s="25"/>
      <c r="SCW27" s="25"/>
      <c r="SDA27" s="25"/>
      <c r="SDE27" s="25"/>
      <c r="SDI27" s="25"/>
      <c r="SDM27" s="25"/>
      <c r="SDQ27" s="25"/>
      <c r="SDU27" s="25"/>
      <c r="SDY27" s="25"/>
      <c r="SEC27" s="25"/>
      <c r="SEG27" s="25"/>
      <c r="SEK27" s="25"/>
      <c r="SEO27" s="25"/>
      <c r="SES27" s="25"/>
      <c r="SEW27" s="25"/>
      <c r="SFA27" s="25"/>
      <c r="SFE27" s="25"/>
      <c r="SFI27" s="25"/>
      <c r="SFM27" s="25"/>
      <c r="SFQ27" s="25"/>
      <c r="SFU27" s="25"/>
      <c r="SFY27" s="25"/>
      <c r="SGC27" s="25"/>
      <c r="SGG27" s="25"/>
      <c r="SGK27" s="25"/>
      <c r="SGO27" s="25"/>
      <c r="SGS27" s="25"/>
      <c r="SGW27" s="25"/>
      <c r="SHA27" s="25"/>
      <c r="SHE27" s="25"/>
      <c r="SHI27" s="25"/>
      <c r="SHM27" s="25"/>
      <c r="SHQ27" s="25"/>
      <c r="SHU27" s="25"/>
      <c r="SHY27" s="25"/>
      <c r="SIC27" s="25"/>
      <c r="SIG27" s="25"/>
      <c r="SIK27" s="25"/>
      <c r="SIO27" s="25"/>
      <c r="SIS27" s="25"/>
      <c r="SIW27" s="25"/>
      <c r="SJA27" s="25"/>
      <c r="SJE27" s="25"/>
      <c r="SJI27" s="25"/>
      <c r="SJM27" s="25"/>
      <c r="SJQ27" s="25"/>
      <c r="SJU27" s="25"/>
      <c r="SJY27" s="25"/>
      <c r="SKC27" s="25"/>
      <c r="SKG27" s="25"/>
      <c r="SKK27" s="25"/>
      <c r="SKO27" s="25"/>
      <c r="SKS27" s="25"/>
      <c r="SKW27" s="25"/>
      <c r="SLA27" s="25"/>
      <c r="SLE27" s="25"/>
      <c r="SLI27" s="25"/>
      <c r="SLM27" s="25"/>
      <c r="SLQ27" s="25"/>
      <c r="SLU27" s="25"/>
      <c r="SLY27" s="25"/>
      <c r="SMC27" s="25"/>
      <c r="SMG27" s="25"/>
      <c r="SMK27" s="25"/>
      <c r="SMO27" s="25"/>
      <c r="SMS27" s="25"/>
      <c r="SMW27" s="25"/>
      <c r="SNA27" s="25"/>
      <c r="SNE27" s="25"/>
      <c r="SNI27" s="25"/>
      <c r="SNM27" s="25"/>
      <c r="SNQ27" s="25"/>
      <c r="SNU27" s="25"/>
      <c r="SNY27" s="25"/>
      <c r="SOC27" s="25"/>
      <c r="SOG27" s="25"/>
      <c r="SOK27" s="25"/>
      <c r="SOO27" s="25"/>
      <c r="SOS27" s="25"/>
      <c r="SOW27" s="25"/>
      <c r="SPA27" s="25"/>
      <c r="SPE27" s="25"/>
      <c r="SPI27" s="25"/>
      <c r="SPM27" s="25"/>
      <c r="SPQ27" s="25"/>
      <c r="SPU27" s="25"/>
      <c r="SPY27" s="25"/>
      <c r="SQC27" s="25"/>
      <c r="SQG27" s="25"/>
      <c r="SQK27" s="25"/>
      <c r="SQO27" s="25"/>
      <c r="SQS27" s="25"/>
      <c r="SQW27" s="25"/>
      <c r="SRA27" s="25"/>
      <c r="SRE27" s="25"/>
      <c r="SRI27" s="25"/>
      <c r="SRM27" s="25"/>
      <c r="SRQ27" s="25"/>
      <c r="SRU27" s="25"/>
      <c r="SRY27" s="25"/>
      <c r="SSC27" s="25"/>
      <c r="SSG27" s="25"/>
      <c r="SSK27" s="25"/>
      <c r="SSO27" s="25"/>
      <c r="SSS27" s="25"/>
      <c r="SSW27" s="25"/>
      <c r="STA27" s="25"/>
      <c r="STE27" s="25"/>
      <c r="STI27" s="25"/>
      <c r="STM27" s="25"/>
      <c r="STQ27" s="25"/>
      <c r="STU27" s="25"/>
      <c r="STY27" s="25"/>
      <c r="SUC27" s="25"/>
      <c r="SUG27" s="25"/>
      <c r="SUK27" s="25"/>
      <c r="SUO27" s="25"/>
      <c r="SUS27" s="25"/>
      <c r="SUW27" s="25"/>
      <c r="SVA27" s="25"/>
      <c r="SVE27" s="25"/>
      <c r="SVI27" s="25"/>
      <c r="SVM27" s="25"/>
      <c r="SVQ27" s="25"/>
      <c r="SVU27" s="25"/>
      <c r="SVY27" s="25"/>
      <c r="SWC27" s="25"/>
      <c r="SWG27" s="25"/>
      <c r="SWK27" s="25"/>
      <c r="SWO27" s="25"/>
      <c r="SWS27" s="25"/>
      <c r="SWW27" s="25"/>
      <c r="SXA27" s="25"/>
      <c r="SXE27" s="25"/>
      <c r="SXI27" s="25"/>
      <c r="SXM27" s="25"/>
      <c r="SXQ27" s="25"/>
      <c r="SXU27" s="25"/>
      <c r="SXY27" s="25"/>
      <c r="SYC27" s="25"/>
      <c r="SYG27" s="25"/>
      <c r="SYK27" s="25"/>
      <c r="SYO27" s="25"/>
      <c r="SYS27" s="25"/>
      <c r="SYW27" s="25"/>
      <c r="SZA27" s="25"/>
      <c r="SZE27" s="25"/>
      <c r="SZI27" s="25"/>
      <c r="SZM27" s="25"/>
      <c r="SZQ27" s="25"/>
      <c r="SZU27" s="25"/>
      <c r="SZY27" s="25"/>
      <c r="TAC27" s="25"/>
      <c r="TAG27" s="25"/>
      <c r="TAK27" s="25"/>
      <c r="TAO27" s="25"/>
      <c r="TAS27" s="25"/>
      <c r="TAW27" s="25"/>
      <c r="TBA27" s="25"/>
      <c r="TBE27" s="25"/>
      <c r="TBI27" s="25"/>
      <c r="TBM27" s="25"/>
      <c r="TBQ27" s="25"/>
      <c r="TBU27" s="25"/>
      <c r="TBY27" s="25"/>
      <c r="TCC27" s="25"/>
      <c r="TCG27" s="25"/>
      <c r="TCK27" s="25"/>
      <c r="TCO27" s="25"/>
      <c r="TCS27" s="25"/>
      <c r="TCW27" s="25"/>
      <c r="TDA27" s="25"/>
      <c r="TDE27" s="25"/>
      <c r="TDI27" s="25"/>
      <c r="TDM27" s="25"/>
      <c r="TDQ27" s="25"/>
      <c r="TDU27" s="25"/>
      <c r="TDY27" s="25"/>
      <c r="TEC27" s="25"/>
      <c r="TEG27" s="25"/>
      <c r="TEK27" s="25"/>
      <c r="TEO27" s="25"/>
      <c r="TES27" s="25"/>
      <c r="TEW27" s="25"/>
      <c r="TFA27" s="25"/>
      <c r="TFE27" s="25"/>
      <c r="TFI27" s="25"/>
      <c r="TFM27" s="25"/>
      <c r="TFQ27" s="25"/>
      <c r="TFU27" s="25"/>
      <c r="TFY27" s="25"/>
      <c r="TGC27" s="25"/>
      <c r="TGG27" s="25"/>
      <c r="TGK27" s="25"/>
      <c r="TGO27" s="25"/>
      <c r="TGS27" s="25"/>
      <c r="TGW27" s="25"/>
      <c r="THA27" s="25"/>
      <c r="THE27" s="25"/>
      <c r="THI27" s="25"/>
      <c r="THM27" s="25"/>
      <c r="THQ27" s="25"/>
      <c r="THU27" s="25"/>
      <c r="THY27" s="25"/>
      <c r="TIC27" s="25"/>
      <c r="TIG27" s="25"/>
      <c r="TIK27" s="25"/>
      <c r="TIO27" s="25"/>
      <c r="TIS27" s="25"/>
      <c r="TIW27" s="25"/>
      <c r="TJA27" s="25"/>
      <c r="TJE27" s="25"/>
      <c r="TJI27" s="25"/>
      <c r="TJM27" s="25"/>
      <c r="TJQ27" s="25"/>
      <c r="TJU27" s="25"/>
      <c r="TJY27" s="25"/>
      <c r="TKC27" s="25"/>
      <c r="TKG27" s="25"/>
      <c r="TKK27" s="25"/>
      <c r="TKO27" s="25"/>
      <c r="TKS27" s="25"/>
      <c r="TKW27" s="25"/>
      <c r="TLA27" s="25"/>
      <c r="TLE27" s="25"/>
      <c r="TLI27" s="25"/>
      <c r="TLM27" s="25"/>
      <c r="TLQ27" s="25"/>
      <c r="TLU27" s="25"/>
      <c r="TLY27" s="25"/>
      <c r="TMC27" s="25"/>
      <c r="TMG27" s="25"/>
      <c r="TMK27" s="25"/>
      <c r="TMO27" s="25"/>
      <c r="TMS27" s="25"/>
      <c r="TMW27" s="25"/>
      <c r="TNA27" s="25"/>
      <c r="TNE27" s="25"/>
      <c r="TNI27" s="25"/>
      <c r="TNM27" s="25"/>
      <c r="TNQ27" s="25"/>
      <c r="TNU27" s="25"/>
      <c r="TNY27" s="25"/>
      <c r="TOC27" s="25"/>
      <c r="TOG27" s="25"/>
      <c r="TOK27" s="25"/>
      <c r="TOO27" s="25"/>
      <c r="TOS27" s="25"/>
      <c r="TOW27" s="25"/>
      <c r="TPA27" s="25"/>
      <c r="TPE27" s="25"/>
      <c r="TPI27" s="25"/>
      <c r="TPM27" s="25"/>
      <c r="TPQ27" s="25"/>
      <c r="TPU27" s="25"/>
      <c r="TPY27" s="25"/>
      <c r="TQC27" s="25"/>
      <c r="TQG27" s="25"/>
      <c r="TQK27" s="25"/>
      <c r="TQO27" s="25"/>
      <c r="TQS27" s="25"/>
      <c r="TQW27" s="25"/>
      <c r="TRA27" s="25"/>
      <c r="TRE27" s="25"/>
      <c r="TRI27" s="25"/>
      <c r="TRM27" s="25"/>
      <c r="TRQ27" s="25"/>
      <c r="TRU27" s="25"/>
      <c r="TRY27" s="25"/>
      <c r="TSC27" s="25"/>
      <c r="TSG27" s="25"/>
      <c r="TSK27" s="25"/>
      <c r="TSO27" s="25"/>
      <c r="TSS27" s="25"/>
      <c r="TSW27" s="25"/>
      <c r="TTA27" s="25"/>
      <c r="TTE27" s="25"/>
      <c r="TTI27" s="25"/>
      <c r="TTM27" s="25"/>
      <c r="TTQ27" s="25"/>
      <c r="TTU27" s="25"/>
      <c r="TTY27" s="25"/>
      <c r="TUC27" s="25"/>
      <c r="TUG27" s="25"/>
      <c r="TUK27" s="25"/>
      <c r="TUO27" s="25"/>
      <c r="TUS27" s="25"/>
      <c r="TUW27" s="25"/>
      <c r="TVA27" s="25"/>
      <c r="TVE27" s="25"/>
      <c r="TVI27" s="25"/>
      <c r="TVM27" s="25"/>
      <c r="TVQ27" s="25"/>
      <c r="TVU27" s="25"/>
      <c r="TVY27" s="25"/>
      <c r="TWC27" s="25"/>
      <c r="TWG27" s="25"/>
      <c r="TWK27" s="25"/>
      <c r="TWO27" s="25"/>
      <c r="TWS27" s="25"/>
      <c r="TWW27" s="25"/>
      <c r="TXA27" s="25"/>
      <c r="TXE27" s="25"/>
      <c r="TXI27" s="25"/>
      <c r="TXM27" s="25"/>
      <c r="TXQ27" s="25"/>
      <c r="TXU27" s="25"/>
      <c r="TXY27" s="25"/>
      <c r="TYC27" s="25"/>
      <c r="TYG27" s="25"/>
      <c r="TYK27" s="25"/>
      <c r="TYO27" s="25"/>
      <c r="TYS27" s="25"/>
      <c r="TYW27" s="25"/>
      <c r="TZA27" s="25"/>
      <c r="TZE27" s="25"/>
      <c r="TZI27" s="25"/>
      <c r="TZM27" s="25"/>
      <c r="TZQ27" s="25"/>
      <c r="TZU27" s="25"/>
      <c r="TZY27" s="25"/>
      <c r="UAC27" s="25"/>
      <c r="UAG27" s="25"/>
      <c r="UAK27" s="25"/>
      <c r="UAO27" s="25"/>
      <c r="UAS27" s="25"/>
      <c r="UAW27" s="25"/>
      <c r="UBA27" s="25"/>
      <c r="UBE27" s="25"/>
      <c r="UBI27" s="25"/>
      <c r="UBM27" s="25"/>
      <c r="UBQ27" s="25"/>
      <c r="UBU27" s="25"/>
      <c r="UBY27" s="25"/>
      <c r="UCC27" s="25"/>
      <c r="UCG27" s="25"/>
      <c r="UCK27" s="25"/>
      <c r="UCO27" s="25"/>
      <c r="UCS27" s="25"/>
      <c r="UCW27" s="25"/>
      <c r="UDA27" s="25"/>
      <c r="UDE27" s="25"/>
      <c r="UDI27" s="25"/>
      <c r="UDM27" s="25"/>
      <c r="UDQ27" s="25"/>
      <c r="UDU27" s="25"/>
      <c r="UDY27" s="25"/>
      <c r="UEC27" s="25"/>
      <c r="UEG27" s="25"/>
      <c r="UEK27" s="25"/>
      <c r="UEO27" s="25"/>
      <c r="UES27" s="25"/>
      <c r="UEW27" s="25"/>
      <c r="UFA27" s="25"/>
      <c r="UFE27" s="25"/>
      <c r="UFI27" s="25"/>
      <c r="UFM27" s="25"/>
      <c r="UFQ27" s="25"/>
      <c r="UFU27" s="25"/>
      <c r="UFY27" s="25"/>
      <c r="UGC27" s="25"/>
      <c r="UGG27" s="25"/>
      <c r="UGK27" s="25"/>
      <c r="UGO27" s="25"/>
      <c r="UGS27" s="25"/>
      <c r="UGW27" s="25"/>
      <c r="UHA27" s="25"/>
      <c r="UHE27" s="25"/>
      <c r="UHI27" s="25"/>
      <c r="UHM27" s="25"/>
      <c r="UHQ27" s="25"/>
      <c r="UHU27" s="25"/>
      <c r="UHY27" s="25"/>
      <c r="UIC27" s="25"/>
      <c r="UIG27" s="25"/>
      <c r="UIK27" s="25"/>
      <c r="UIO27" s="25"/>
      <c r="UIS27" s="25"/>
      <c r="UIW27" s="25"/>
      <c r="UJA27" s="25"/>
      <c r="UJE27" s="25"/>
      <c r="UJI27" s="25"/>
      <c r="UJM27" s="25"/>
      <c r="UJQ27" s="25"/>
      <c r="UJU27" s="25"/>
      <c r="UJY27" s="25"/>
      <c r="UKC27" s="25"/>
      <c r="UKG27" s="25"/>
      <c r="UKK27" s="25"/>
      <c r="UKO27" s="25"/>
      <c r="UKS27" s="25"/>
      <c r="UKW27" s="25"/>
      <c r="ULA27" s="25"/>
      <c r="ULE27" s="25"/>
      <c r="ULI27" s="25"/>
      <c r="ULM27" s="25"/>
      <c r="ULQ27" s="25"/>
      <c r="ULU27" s="25"/>
      <c r="ULY27" s="25"/>
      <c r="UMC27" s="25"/>
      <c r="UMG27" s="25"/>
      <c r="UMK27" s="25"/>
      <c r="UMO27" s="25"/>
      <c r="UMS27" s="25"/>
      <c r="UMW27" s="25"/>
      <c r="UNA27" s="25"/>
      <c r="UNE27" s="25"/>
      <c r="UNI27" s="25"/>
      <c r="UNM27" s="25"/>
      <c r="UNQ27" s="25"/>
      <c r="UNU27" s="25"/>
      <c r="UNY27" s="25"/>
      <c r="UOC27" s="25"/>
      <c r="UOG27" s="25"/>
      <c r="UOK27" s="25"/>
      <c r="UOO27" s="25"/>
      <c r="UOS27" s="25"/>
      <c r="UOW27" s="25"/>
      <c r="UPA27" s="25"/>
      <c r="UPE27" s="25"/>
      <c r="UPI27" s="25"/>
      <c r="UPM27" s="25"/>
      <c r="UPQ27" s="25"/>
      <c r="UPU27" s="25"/>
      <c r="UPY27" s="25"/>
      <c r="UQC27" s="25"/>
      <c r="UQG27" s="25"/>
      <c r="UQK27" s="25"/>
      <c r="UQO27" s="25"/>
      <c r="UQS27" s="25"/>
      <c r="UQW27" s="25"/>
      <c r="URA27" s="25"/>
      <c r="URE27" s="25"/>
      <c r="URI27" s="25"/>
      <c r="URM27" s="25"/>
      <c r="URQ27" s="25"/>
      <c r="URU27" s="25"/>
      <c r="URY27" s="25"/>
      <c r="USC27" s="25"/>
      <c r="USG27" s="25"/>
      <c r="USK27" s="25"/>
      <c r="USO27" s="25"/>
      <c r="USS27" s="25"/>
      <c r="USW27" s="25"/>
      <c r="UTA27" s="25"/>
      <c r="UTE27" s="25"/>
      <c r="UTI27" s="25"/>
      <c r="UTM27" s="25"/>
      <c r="UTQ27" s="25"/>
      <c r="UTU27" s="25"/>
      <c r="UTY27" s="25"/>
      <c r="UUC27" s="25"/>
      <c r="UUG27" s="25"/>
      <c r="UUK27" s="25"/>
      <c r="UUO27" s="25"/>
      <c r="UUS27" s="25"/>
      <c r="UUW27" s="25"/>
      <c r="UVA27" s="25"/>
      <c r="UVE27" s="25"/>
      <c r="UVI27" s="25"/>
      <c r="UVM27" s="25"/>
      <c r="UVQ27" s="25"/>
      <c r="UVU27" s="25"/>
      <c r="UVY27" s="25"/>
      <c r="UWC27" s="25"/>
      <c r="UWG27" s="25"/>
      <c r="UWK27" s="25"/>
      <c r="UWO27" s="25"/>
      <c r="UWS27" s="25"/>
      <c r="UWW27" s="25"/>
      <c r="UXA27" s="25"/>
      <c r="UXE27" s="25"/>
      <c r="UXI27" s="25"/>
      <c r="UXM27" s="25"/>
      <c r="UXQ27" s="25"/>
      <c r="UXU27" s="25"/>
      <c r="UXY27" s="25"/>
      <c r="UYC27" s="25"/>
      <c r="UYG27" s="25"/>
      <c r="UYK27" s="25"/>
      <c r="UYO27" s="25"/>
      <c r="UYS27" s="25"/>
      <c r="UYW27" s="25"/>
      <c r="UZA27" s="25"/>
      <c r="UZE27" s="25"/>
      <c r="UZI27" s="25"/>
      <c r="UZM27" s="25"/>
      <c r="UZQ27" s="25"/>
      <c r="UZU27" s="25"/>
      <c r="UZY27" s="25"/>
      <c r="VAC27" s="25"/>
      <c r="VAG27" s="25"/>
      <c r="VAK27" s="25"/>
      <c r="VAO27" s="25"/>
      <c r="VAS27" s="25"/>
      <c r="VAW27" s="25"/>
      <c r="VBA27" s="25"/>
      <c r="VBE27" s="25"/>
      <c r="VBI27" s="25"/>
      <c r="VBM27" s="25"/>
      <c r="VBQ27" s="25"/>
      <c r="VBU27" s="25"/>
      <c r="VBY27" s="25"/>
      <c r="VCC27" s="25"/>
      <c r="VCG27" s="25"/>
      <c r="VCK27" s="25"/>
      <c r="VCO27" s="25"/>
      <c r="VCS27" s="25"/>
      <c r="VCW27" s="25"/>
      <c r="VDA27" s="25"/>
      <c r="VDE27" s="25"/>
      <c r="VDI27" s="25"/>
      <c r="VDM27" s="25"/>
      <c r="VDQ27" s="25"/>
      <c r="VDU27" s="25"/>
      <c r="VDY27" s="25"/>
      <c r="VEC27" s="25"/>
      <c r="VEG27" s="25"/>
      <c r="VEK27" s="25"/>
      <c r="VEO27" s="25"/>
      <c r="VES27" s="25"/>
      <c r="VEW27" s="25"/>
      <c r="VFA27" s="25"/>
      <c r="VFE27" s="25"/>
      <c r="VFI27" s="25"/>
      <c r="VFM27" s="25"/>
      <c r="VFQ27" s="25"/>
      <c r="VFU27" s="25"/>
      <c r="VFY27" s="25"/>
      <c r="VGC27" s="25"/>
      <c r="VGG27" s="25"/>
      <c r="VGK27" s="25"/>
      <c r="VGO27" s="25"/>
      <c r="VGS27" s="25"/>
      <c r="VGW27" s="25"/>
      <c r="VHA27" s="25"/>
      <c r="VHE27" s="25"/>
      <c r="VHI27" s="25"/>
      <c r="VHM27" s="25"/>
      <c r="VHQ27" s="25"/>
      <c r="VHU27" s="25"/>
      <c r="VHY27" s="25"/>
      <c r="VIC27" s="25"/>
      <c r="VIG27" s="25"/>
      <c r="VIK27" s="25"/>
      <c r="VIO27" s="25"/>
      <c r="VIS27" s="25"/>
      <c r="VIW27" s="25"/>
      <c r="VJA27" s="25"/>
      <c r="VJE27" s="25"/>
      <c r="VJI27" s="25"/>
      <c r="VJM27" s="25"/>
      <c r="VJQ27" s="25"/>
      <c r="VJU27" s="25"/>
      <c r="VJY27" s="25"/>
      <c r="VKC27" s="25"/>
      <c r="VKG27" s="25"/>
      <c r="VKK27" s="25"/>
      <c r="VKO27" s="25"/>
      <c r="VKS27" s="25"/>
      <c r="VKW27" s="25"/>
      <c r="VLA27" s="25"/>
      <c r="VLE27" s="25"/>
      <c r="VLI27" s="25"/>
      <c r="VLM27" s="25"/>
      <c r="VLQ27" s="25"/>
      <c r="VLU27" s="25"/>
      <c r="VLY27" s="25"/>
      <c r="VMC27" s="25"/>
      <c r="VMG27" s="25"/>
      <c r="VMK27" s="25"/>
      <c r="VMO27" s="25"/>
      <c r="VMS27" s="25"/>
      <c r="VMW27" s="25"/>
      <c r="VNA27" s="25"/>
      <c r="VNE27" s="25"/>
      <c r="VNI27" s="25"/>
      <c r="VNM27" s="25"/>
      <c r="VNQ27" s="25"/>
      <c r="VNU27" s="25"/>
      <c r="VNY27" s="25"/>
      <c r="VOC27" s="25"/>
      <c r="VOG27" s="25"/>
      <c r="VOK27" s="25"/>
      <c r="VOO27" s="25"/>
      <c r="VOS27" s="25"/>
      <c r="VOW27" s="25"/>
      <c r="VPA27" s="25"/>
      <c r="VPE27" s="25"/>
      <c r="VPI27" s="25"/>
      <c r="VPM27" s="25"/>
      <c r="VPQ27" s="25"/>
      <c r="VPU27" s="25"/>
      <c r="VPY27" s="25"/>
      <c r="VQC27" s="25"/>
      <c r="VQG27" s="25"/>
      <c r="VQK27" s="25"/>
      <c r="VQO27" s="25"/>
      <c r="VQS27" s="25"/>
      <c r="VQW27" s="25"/>
      <c r="VRA27" s="25"/>
      <c r="VRE27" s="25"/>
      <c r="VRI27" s="25"/>
      <c r="VRM27" s="25"/>
      <c r="VRQ27" s="25"/>
      <c r="VRU27" s="25"/>
      <c r="VRY27" s="25"/>
      <c r="VSC27" s="25"/>
      <c r="VSG27" s="25"/>
      <c r="VSK27" s="25"/>
      <c r="VSO27" s="25"/>
      <c r="VSS27" s="25"/>
      <c r="VSW27" s="25"/>
      <c r="VTA27" s="25"/>
      <c r="VTE27" s="25"/>
      <c r="VTI27" s="25"/>
      <c r="VTM27" s="25"/>
      <c r="VTQ27" s="25"/>
      <c r="VTU27" s="25"/>
      <c r="VTY27" s="25"/>
      <c r="VUC27" s="25"/>
      <c r="VUG27" s="25"/>
      <c r="VUK27" s="25"/>
      <c r="VUO27" s="25"/>
      <c r="VUS27" s="25"/>
      <c r="VUW27" s="25"/>
      <c r="VVA27" s="25"/>
      <c r="VVE27" s="25"/>
      <c r="VVI27" s="25"/>
      <c r="VVM27" s="25"/>
      <c r="VVQ27" s="25"/>
      <c r="VVU27" s="25"/>
      <c r="VVY27" s="25"/>
      <c r="VWC27" s="25"/>
      <c r="VWG27" s="25"/>
      <c r="VWK27" s="25"/>
      <c r="VWO27" s="25"/>
      <c r="VWS27" s="25"/>
      <c r="VWW27" s="25"/>
      <c r="VXA27" s="25"/>
      <c r="VXE27" s="25"/>
      <c r="VXI27" s="25"/>
      <c r="VXM27" s="25"/>
      <c r="VXQ27" s="25"/>
      <c r="VXU27" s="25"/>
      <c r="VXY27" s="25"/>
      <c r="VYC27" s="25"/>
      <c r="VYG27" s="25"/>
      <c r="VYK27" s="25"/>
      <c r="VYO27" s="25"/>
      <c r="VYS27" s="25"/>
      <c r="VYW27" s="25"/>
      <c r="VZA27" s="25"/>
      <c r="VZE27" s="25"/>
      <c r="VZI27" s="25"/>
      <c r="VZM27" s="25"/>
      <c r="VZQ27" s="25"/>
      <c r="VZU27" s="25"/>
      <c r="VZY27" s="25"/>
      <c r="WAC27" s="25"/>
      <c r="WAG27" s="25"/>
      <c r="WAK27" s="25"/>
      <c r="WAO27" s="25"/>
      <c r="WAS27" s="25"/>
      <c r="WAW27" s="25"/>
      <c r="WBA27" s="25"/>
      <c r="WBE27" s="25"/>
      <c r="WBI27" s="25"/>
      <c r="WBM27" s="25"/>
      <c r="WBQ27" s="25"/>
      <c r="WBU27" s="25"/>
      <c r="WBY27" s="25"/>
      <c r="WCC27" s="25"/>
      <c r="WCG27" s="25"/>
      <c r="WCK27" s="25"/>
      <c r="WCO27" s="25"/>
      <c r="WCS27" s="25"/>
      <c r="WCW27" s="25"/>
      <c r="WDA27" s="25"/>
      <c r="WDE27" s="25"/>
      <c r="WDI27" s="25"/>
      <c r="WDM27" s="25"/>
      <c r="WDQ27" s="25"/>
      <c r="WDU27" s="25"/>
      <c r="WDY27" s="25"/>
      <c r="WEC27" s="25"/>
      <c r="WEG27" s="25"/>
      <c r="WEK27" s="25"/>
      <c r="WEO27" s="25"/>
      <c r="WES27" s="25"/>
      <c r="WEW27" s="25"/>
      <c r="WFA27" s="25"/>
      <c r="WFE27" s="25"/>
      <c r="WFI27" s="25"/>
      <c r="WFM27" s="25"/>
      <c r="WFQ27" s="25"/>
      <c r="WFU27" s="25"/>
      <c r="WFY27" s="25"/>
      <c r="WGC27" s="25"/>
      <c r="WGG27" s="25"/>
      <c r="WGK27" s="25"/>
      <c r="WGO27" s="25"/>
      <c r="WGS27" s="25"/>
      <c r="WGW27" s="25"/>
      <c r="WHA27" s="25"/>
      <c r="WHE27" s="25"/>
      <c r="WHI27" s="25"/>
      <c r="WHM27" s="25"/>
      <c r="WHQ27" s="25"/>
      <c r="WHU27" s="25"/>
      <c r="WHY27" s="25"/>
      <c r="WIC27" s="25"/>
      <c r="WIG27" s="25"/>
      <c r="WIK27" s="25"/>
      <c r="WIO27" s="25"/>
      <c r="WIS27" s="25"/>
      <c r="WIW27" s="25"/>
      <c r="WJA27" s="25"/>
      <c r="WJE27" s="25"/>
      <c r="WJI27" s="25"/>
      <c r="WJM27" s="25"/>
      <c r="WJQ27" s="25"/>
      <c r="WJU27" s="25"/>
      <c r="WJY27" s="25"/>
      <c r="WKC27" s="25"/>
      <c r="WKG27" s="25"/>
      <c r="WKK27" s="25"/>
      <c r="WKO27" s="25"/>
      <c r="WKS27" s="25"/>
      <c r="WKW27" s="25"/>
      <c r="WLA27" s="25"/>
      <c r="WLE27" s="25"/>
      <c r="WLI27" s="25"/>
      <c r="WLM27" s="25"/>
      <c r="WLQ27" s="25"/>
      <c r="WLU27" s="25"/>
      <c r="WLY27" s="25"/>
      <c r="WMC27" s="25"/>
      <c r="WMG27" s="25"/>
      <c r="WMK27" s="25"/>
      <c r="WMO27" s="25"/>
      <c r="WMS27" s="25"/>
      <c r="WMW27" s="25"/>
      <c r="WNA27" s="25"/>
      <c r="WNE27" s="25"/>
      <c r="WNI27" s="25"/>
      <c r="WNM27" s="25"/>
      <c r="WNQ27" s="25"/>
      <c r="WNU27" s="25"/>
      <c r="WNY27" s="25"/>
      <c r="WOC27" s="25"/>
      <c r="WOG27" s="25"/>
      <c r="WOK27" s="25"/>
      <c r="WOO27" s="25"/>
      <c r="WOS27" s="25"/>
      <c r="WOW27" s="25"/>
      <c r="WPA27" s="25"/>
      <c r="WPE27" s="25"/>
      <c r="WPI27" s="25"/>
      <c r="WPM27" s="25"/>
      <c r="WPQ27" s="25"/>
      <c r="WPU27" s="25"/>
      <c r="WPY27" s="25"/>
      <c r="WQC27" s="25"/>
      <c r="WQG27" s="25"/>
      <c r="WQK27" s="25"/>
      <c r="WQO27" s="25"/>
      <c r="WQS27" s="25"/>
      <c r="WQW27" s="25"/>
      <c r="WRA27" s="25"/>
      <c r="WRE27" s="25"/>
      <c r="WRI27" s="25"/>
      <c r="WRM27" s="25"/>
      <c r="WRQ27" s="25"/>
      <c r="WRU27" s="25"/>
      <c r="WRY27" s="25"/>
      <c r="WSC27" s="25"/>
      <c r="WSG27" s="25"/>
      <c r="WSK27" s="25"/>
      <c r="WSO27" s="25"/>
      <c r="WSS27" s="25"/>
      <c r="WSW27" s="25"/>
      <c r="WTA27" s="25"/>
      <c r="WTE27" s="25"/>
      <c r="WTI27" s="25"/>
      <c r="WTM27" s="25"/>
      <c r="WTQ27" s="25"/>
      <c r="WTU27" s="25"/>
      <c r="WTY27" s="25"/>
      <c r="WUC27" s="25"/>
      <c r="WUG27" s="25"/>
      <c r="WUK27" s="25"/>
      <c r="WUO27" s="25"/>
      <c r="WUS27" s="25"/>
      <c r="WUW27" s="25"/>
      <c r="WVA27" s="25"/>
      <c r="WVE27" s="25"/>
      <c r="WVI27" s="25"/>
      <c r="WVM27" s="25"/>
      <c r="WVQ27" s="25"/>
      <c r="WVU27" s="25"/>
      <c r="WVY27" s="25"/>
      <c r="WWC27" s="25"/>
      <c r="WWG27" s="25"/>
      <c r="WWK27" s="25"/>
      <c r="WWO27" s="25"/>
      <c r="WWS27" s="25"/>
      <c r="WWW27" s="25"/>
      <c r="WXA27" s="25"/>
      <c r="WXE27" s="25"/>
      <c r="WXI27" s="25"/>
      <c r="WXM27" s="25"/>
      <c r="WXQ27" s="25"/>
      <c r="WXU27" s="25"/>
      <c r="WXY27" s="25"/>
      <c r="WYC27" s="25"/>
      <c r="WYG27" s="25"/>
      <c r="WYK27" s="25"/>
      <c r="WYO27" s="25"/>
      <c r="WYS27" s="25"/>
      <c r="WYW27" s="25"/>
      <c r="WZA27" s="25"/>
      <c r="WZE27" s="25"/>
      <c r="WZI27" s="25"/>
      <c r="WZM27" s="25"/>
      <c r="WZQ27" s="25"/>
      <c r="WZU27" s="25"/>
      <c r="WZY27" s="25"/>
      <c r="XAC27" s="25"/>
      <c r="XAG27" s="25"/>
      <c r="XAK27" s="25"/>
      <c r="XAO27" s="25"/>
      <c r="XAS27" s="25"/>
      <c r="XAW27" s="25"/>
      <c r="XBA27" s="25"/>
      <c r="XBE27" s="25"/>
      <c r="XBI27" s="25"/>
      <c r="XBM27" s="25"/>
      <c r="XBQ27" s="25"/>
      <c r="XBU27" s="25"/>
      <c r="XBY27" s="25"/>
      <c r="XCC27" s="25"/>
      <c r="XCG27" s="25"/>
      <c r="XCK27" s="25"/>
      <c r="XCO27" s="25"/>
      <c r="XCS27" s="25"/>
      <c r="XCW27" s="25"/>
      <c r="XDA27" s="25"/>
      <c r="XDE27" s="25"/>
      <c r="XDI27" s="25"/>
      <c r="XDM27" s="25"/>
      <c r="XDQ27" s="25"/>
      <c r="XDU27" s="25"/>
      <c r="XDY27" s="25"/>
      <c r="XEC27" s="25"/>
      <c r="XEG27" s="25"/>
      <c r="XEK27" s="25"/>
      <c r="XEO27" s="25"/>
      <c r="XES27" s="25"/>
      <c r="XEW27" s="25"/>
      <c r="XFA27" s="25"/>
    </row>
    <row r="28" spans="1:1021 1025:2045 2049:3069 3073:4093 4097:5117 5121:6141 6145:7165 7169:8189 8193:9213 9217:10237 10241:11261 11265:12285 12289:13309 13313:14333 14337:15357 15361:16381" ht="13.5" customHeight="1" x14ac:dyDescent="0.25">
      <c r="A28" s="7">
        <f>DATE(2024,1,31)</f>
        <v>45322</v>
      </c>
      <c r="B28" s="11">
        <v>1.6000000000000001E-3</v>
      </c>
      <c r="C28" s="11">
        <v>1.5829913959973799E-2</v>
      </c>
      <c r="D28" s="12">
        <v>4.3454137931034399E-3</v>
      </c>
    </row>
    <row r="29" spans="1:1021 1025:2045 2049:3069 3073:4093 4097:5117 5121:6141 6145:7165 7169:8189 8193:9213 9217:10237 10241:11261 11265:12285 12289:13309 13313:14333 14337:15357 15361:16381" ht="13.5" customHeight="1" x14ac:dyDescent="0.25">
      <c r="A29" s="7">
        <f>DATE(2023,12,29)</f>
        <v>45289</v>
      </c>
      <c r="B29" s="11">
        <v>2.0837754870080601E-3</v>
      </c>
      <c r="C29" s="11">
        <v>1.5913658334604799E-2</v>
      </c>
      <c r="D29" s="12">
        <v>3.17267647058824E-3</v>
      </c>
    </row>
    <row r="30" spans="1:1021 1025:2045 2049:3069 3073:4093 4097:5117 5121:6141 6145:7165 7169:8189 8193:9213 9217:10237 10241:11261 11265:12285 12289:13309 13313:14333 14337:15357 15361:16381" ht="13.5" customHeight="1" x14ac:dyDescent="0.25">
      <c r="A30" s="7">
        <f>DATE(2023,11,30)</f>
        <v>45260</v>
      </c>
      <c r="B30" s="11">
        <v>2.1052597168245701E-3</v>
      </c>
      <c r="C30" s="11">
        <v>1.2731267977723599E-2</v>
      </c>
      <c r="D30" s="12">
        <v>3.5468529411764702E-3</v>
      </c>
    </row>
    <row r="31" spans="1:1021 1025:2045 2049:3069 3073:4093 4097:5117 5121:6141 6145:7165 7169:8189 8193:9213 9217:10237 10241:11261 11265:12285 12289:13309 13313:14333 14337:15357 15361:16381" ht="13.5" customHeight="1" x14ac:dyDescent="0.25">
      <c r="A31" s="7">
        <f>DATE(2023,10,31)</f>
        <v>45230</v>
      </c>
      <c r="B31" s="11">
        <v>1.6000000000000001E-3</v>
      </c>
      <c r="C31" s="11">
        <v>7.5923897644024404E-3</v>
      </c>
      <c r="D31" s="12">
        <v>2.9674832015831902E-3</v>
      </c>
    </row>
    <row r="32" spans="1:1021 1025:2045 2049:3069 3073:4093 4097:5117 5121:6141 6145:7165 7169:8189 8193:9213 9217:10237 10241:11261 11265:12285 12289:13309 13313:14333 14337:15357 15361:16381" ht="13.5" customHeight="1" x14ac:dyDescent="0.25">
      <c r="A32" s="7">
        <f>DATE(2023,9,29)</f>
        <v>45198</v>
      </c>
      <c r="B32" s="11">
        <v>1.6000000000000001E-3</v>
      </c>
      <c r="C32" s="11">
        <v>7.7340458676387197E-3</v>
      </c>
      <c r="D32" s="12">
        <v>3.5028647731856202E-3</v>
      </c>
    </row>
    <row r="33" spans="1:4" ht="13.5" customHeight="1" x14ac:dyDescent="0.25">
      <c r="A33" s="7">
        <v>45161</v>
      </c>
      <c r="B33" s="11">
        <v>1.7210203714154799E-3</v>
      </c>
      <c r="C33" s="11">
        <v>7.5809901242445098E-3</v>
      </c>
      <c r="D33" s="12">
        <v>3.1981651030193602E-3</v>
      </c>
    </row>
    <row r="34" spans="1:4" x14ac:dyDescent="0.25">
      <c r="A34" s="7">
        <v>45130</v>
      </c>
      <c r="B34" s="11">
        <v>1.6000000000000001E-3</v>
      </c>
      <c r="C34" s="11">
        <v>9.29398416020576E-3</v>
      </c>
      <c r="D34" s="12">
        <v>3.6765693049036702E-3</v>
      </c>
    </row>
    <row r="35" spans="1:4" x14ac:dyDescent="0.25">
      <c r="A35" s="7">
        <f>DATE(2023,6,30)</f>
        <v>45107</v>
      </c>
      <c r="B35" s="11">
        <v>1.66157440309753E-3</v>
      </c>
      <c r="C35" s="11">
        <v>9.9683539931729199E-3</v>
      </c>
      <c r="D35" s="12">
        <v>3.2000817187461598E-3</v>
      </c>
    </row>
    <row r="36" spans="1:4" x14ac:dyDescent="0.25">
      <c r="A36" s="7">
        <f>DATE(2023,5,31)</f>
        <v>45077</v>
      </c>
      <c r="B36" s="11">
        <v>1.6000000000000001E-3</v>
      </c>
      <c r="C36" s="11">
        <v>9.4585649538648196E-3</v>
      </c>
      <c r="D36" s="12">
        <v>4.3286871964847403E-3</v>
      </c>
    </row>
    <row r="37" spans="1:4" x14ac:dyDescent="0.25">
      <c r="A37" s="7">
        <f>DATE(2023,4,28)</f>
        <v>45044</v>
      </c>
      <c r="B37" s="11">
        <v>2.0910773038506302E-3</v>
      </c>
      <c r="C37" s="11">
        <v>9.1726823535219007E-3</v>
      </c>
      <c r="D37" s="12">
        <v>5.7236473378810097E-3</v>
      </c>
    </row>
    <row r="38" spans="1:4" x14ac:dyDescent="0.25">
      <c r="A38" s="7">
        <f>DATE(2023,3,31)</f>
        <v>45016</v>
      </c>
      <c r="B38" s="11">
        <v>1.6000000000000001E-3</v>
      </c>
      <c r="C38" s="11">
        <v>9.4294681515280695E-3</v>
      </c>
      <c r="D38" s="12">
        <v>3.20487020481289E-3</v>
      </c>
    </row>
    <row r="39" spans="1:4" x14ac:dyDescent="0.25">
      <c r="A39" s="7">
        <v>44985</v>
      </c>
      <c r="B39" s="11">
        <v>1.6000000000000001E-3</v>
      </c>
      <c r="C39" s="11">
        <v>9.3848489341271692E-3</v>
      </c>
      <c r="D39" s="12">
        <v>2.9935786450791101E-3</v>
      </c>
    </row>
    <row r="40" spans="1:4" x14ac:dyDescent="0.25">
      <c r="A40" s="7">
        <v>44957</v>
      </c>
      <c r="B40" s="11">
        <v>1.6000000000000001E-3</v>
      </c>
      <c r="C40" s="11">
        <v>9.1104933243336093E-3</v>
      </c>
      <c r="D40" s="12">
        <v>3.0567279258040098E-3</v>
      </c>
    </row>
    <row r="41" spans="1:4" x14ac:dyDescent="0.25">
      <c r="A41" s="7">
        <v>44925</v>
      </c>
      <c r="B41" s="11">
        <v>2.4521477547418502E-3</v>
      </c>
      <c r="C41" s="11">
        <v>7.5794072220111098E-3</v>
      </c>
      <c r="D41" s="12">
        <v>2.2773411602340101E-3</v>
      </c>
    </row>
    <row r="42" spans="1:4" x14ac:dyDescent="0.25">
      <c r="A42" s="7">
        <v>44895</v>
      </c>
      <c r="B42" s="11">
        <v>4.8379046169452801E-3</v>
      </c>
      <c r="C42" s="11">
        <v>6.6691523808724501E-3</v>
      </c>
      <c r="D42" s="12">
        <v>4.5411153072486103E-3</v>
      </c>
    </row>
    <row r="43" spans="1:4" x14ac:dyDescent="0.25">
      <c r="A43" s="7">
        <v>44865</v>
      </c>
      <c r="B43" s="11">
        <v>2.7527358301494202E-3</v>
      </c>
      <c r="C43" s="11">
        <v>8.3509034164416292E-3</v>
      </c>
      <c r="D43" s="12">
        <v>5.5361629617329596E-3</v>
      </c>
    </row>
    <row r="44" spans="1:4" x14ac:dyDescent="0.25">
      <c r="A44" s="7">
        <v>44834</v>
      </c>
      <c r="B44" s="11">
        <v>4.9564723886183397E-3</v>
      </c>
      <c r="C44" s="11">
        <v>7.2612548668550001E-3</v>
      </c>
      <c r="D44" s="12">
        <v>6.1598704020453298E-3</v>
      </c>
    </row>
    <row r="45" spans="1:4" x14ac:dyDescent="0.25">
      <c r="A45" s="7">
        <v>44804</v>
      </c>
      <c r="B45" s="11">
        <v>1.26332028072586E-2</v>
      </c>
      <c r="C45" s="11">
        <v>6.8250735118499497E-3</v>
      </c>
      <c r="D45" s="12">
        <v>4.4157884191111003E-3</v>
      </c>
    </row>
    <row r="46" spans="1:4" x14ac:dyDescent="0.25">
      <c r="A46" s="7">
        <v>44771</v>
      </c>
      <c r="B46" s="11">
        <v>1.9573438434146401E-2</v>
      </c>
      <c r="C46" s="11">
        <v>7.3335040407799404E-3</v>
      </c>
      <c r="D46" s="12">
        <v>7.0692673494207499E-3</v>
      </c>
    </row>
    <row r="47" spans="1:4" x14ac:dyDescent="0.25">
      <c r="A47" s="7">
        <f>DATE(2022,6,30)</f>
        <v>44742</v>
      </c>
      <c r="B47" s="11">
        <v>1.5796278602922102E-2</v>
      </c>
      <c r="C47" s="11">
        <v>6.9911895259284103E-3</v>
      </c>
      <c r="D47" s="12">
        <v>7.5653112027178199E-3</v>
      </c>
    </row>
    <row r="48" spans="1:4" x14ac:dyDescent="0.25">
      <c r="A48" s="7">
        <f>DATE(2022,5,31)</f>
        <v>44712</v>
      </c>
      <c r="B48" s="11">
        <v>1.9776250042282499E-2</v>
      </c>
      <c r="C48" s="11">
        <v>8.5381806510170504E-3</v>
      </c>
      <c r="D48" s="12">
        <v>8.2485370979077394E-3</v>
      </c>
    </row>
    <row r="49" spans="1:4" x14ac:dyDescent="0.25">
      <c r="A49" s="7">
        <v>44652</v>
      </c>
      <c r="B49" s="11">
        <v>1.9342926216038399E-2</v>
      </c>
      <c r="C49" s="11">
        <v>8.7236474891731006E-3</v>
      </c>
      <c r="D49" s="12">
        <v>1.20675599013777E-2</v>
      </c>
    </row>
    <row r="50" spans="1:4" x14ac:dyDescent="0.25">
      <c r="A50" s="7">
        <v>44651</v>
      </c>
      <c r="B50" s="11">
        <v>1.4545090622926899E-2</v>
      </c>
      <c r="C50" s="11">
        <v>7.3116422500762203E-3</v>
      </c>
      <c r="D50" s="12">
        <v>1.1988106804661801E-2</v>
      </c>
    </row>
    <row r="51" spans="1:4" x14ac:dyDescent="0.25">
      <c r="A51" s="7">
        <v>44620</v>
      </c>
      <c r="B51" s="11">
        <v>1.3279820817397399E-2</v>
      </c>
      <c r="C51" s="11">
        <v>8.1802499896410294E-3</v>
      </c>
      <c r="D51" s="12">
        <v>1.22645872664334E-2</v>
      </c>
    </row>
    <row r="52" spans="1:4" x14ac:dyDescent="0.25">
      <c r="A52" s="7">
        <v>44583</v>
      </c>
      <c r="B52" s="11">
        <v>9.5982994335070092E-3</v>
      </c>
      <c r="C52" s="11">
        <v>8.1896450945701908E-3</v>
      </c>
      <c r="D52" s="12">
        <v>8.9301912828739505E-3</v>
      </c>
    </row>
    <row r="53" spans="1:4" x14ac:dyDescent="0.25">
      <c r="A53" s="7">
        <v>44561</v>
      </c>
      <c r="B53" s="11">
        <v>1.33632582009936E-2</v>
      </c>
      <c r="C53" s="11">
        <v>8.8619278254659095E-3</v>
      </c>
      <c r="D53" s="12">
        <v>7.3657371791209696E-3</v>
      </c>
    </row>
    <row r="54" spans="1:4" x14ac:dyDescent="0.25">
      <c r="A54" s="7">
        <v>44530</v>
      </c>
      <c r="B54" s="11">
        <v>1.53809164727743E-2</v>
      </c>
      <c r="C54" s="11">
        <v>8.9227230335994397E-3</v>
      </c>
      <c r="D54" s="12">
        <v>1.0278447094372299E-2</v>
      </c>
    </row>
    <row r="55" spans="1:4" x14ac:dyDescent="0.25">
      <c r="A55" s="7">
        <v>44500</v>
      </c>
      <c r="B55" s="11">
        <v>1.09416346786529E-2</v>
      </c>
      <c r="C55" s="11">
        <v>8.6262568418906792E-3</v>
      </c>
      <c r="D55" s="12">
        <v>9.0246188603486602E-3</v>
      </c>
    </row>
    <row r="56" spans="1:4" x14ac:dyDescent="0.25">
      <c r="A56" s="7">
        <v>44469</v>
      </c>
      <c r="B56" s="11">
        <v>2.04032635795659E-2</v>
      </c>
      <c r="C56" s="11">
        <v>9.6851545272352499E-3</v>
      </c>
      <c r="D56" s="12">
        <v>9.0507988456790898E-3</v>
      </c>
    </row>
    <row r="57" spans="1:4" x14ac:dyDescent="0.25">
      <c r="A57" s="7">
        <v>44439</v>
      </c>
      <c r="B57" s="11">
        <v>2.9629962564685801E-2</v>
      </c>
      <c r="C57" s="11">
        <v>1.0140776821106199E-2</v>
      </c>
      <c r="D57" s="12">
        <v>8.0308518896600803E-3</v>
      </c>
    </row>
    <row r="58" spans="1:4" x14ac:dyDescent="0.25">
      <c r="A58" s="7">
        <v>44407</v>
      </c>
      <c r="B58" s="11">
        <v>2.4847732337268301E-2</v>
      </c>
      <c r="C58" s="11">
        <v>1.06699831579117E-2</v>
      </c>
      <c r="D58" s="12">
        <v>7.65323230423478E-3</v>
      </c>
    </row>
    <row r="59" spans="1:4" x14ac:dyDescent="0.25">
      <c r="A59" s="7">
        <v>44377</v>
      </c>
      <c r="B59" s="11">
        <v>2.0364493031889998E-2</v>
      </c>
      <c r="C59" s="11">
        <v>9.3635911676534893E-3</v>
      </c>
      <c r="D59" s="12">
        <v>7.5794266461862896E-3</v>
      </c>
    </row>
    <row r="60" spans="1:4" x14ac:dyDescent="0.25">
      <c r="A60" s="7">
        <v>44347</v>
      </c>
      <c r="B60" s="11">
        <v>2.2995404830173899E-2</v>
      </c>
      <c r="C60" s="11">
        <v>9.8110482489265106E-3</v>
      </c>
      <c r="D60" s="12">
        <v>7.6436184905774003E-3</v>
      </c>
    </row>
    <row r="61" spans="1:4" x14ac:dyDescent="0.25">
      <c r="A61" s="7">
        <v>44316</v>
      </c>
      <c r="B61" s="11">
        <v>1.72048758328914E-2</v>
      </c>
      <c r="C61" s="11">
        <v>9.5535990318446097E-3</v>
      </c>
      <c r="D61" s="12">
        <v>7.8900537666386807E-3</v>
      </c>
    </row>
    <row r="62" spans="1:4" x14ac:dyDescent="0.25">
      <c r="A62" s="7">
        <v>44276</v>
      </c>
      <c r="B62" s="11">
        <v>1.4121382271396501E-2</v>
      </c>
      <c r="C62" s="11">
        <v>1.03457054367532E-2</v>
      </c>
      <c r="D62" s="12">
        <v>8.6412438416612093E-3</v>
      </c>
    </row>
    <row r="63" spans="1:4" x14ac:dyDescent="0.25">
      <c r="A63" s="7">
        <v>44253</v>
      </c>
      <c r="B63" s="11">
        <v>1.2074006009671401E-2</v>
      </c>
      <c r="C63" s="11">
        <v>9.1142992242633503E-3</v>
      </c>
      <c r="D63" s="12">
        <v>8.3142682937136798E-3</v>
      </c>
    </row>
    <row r="64" spans="1:4" x14ac:dyDescent="0.25">
      <c r="A64" s="7">
        <v>44217</v>
      </c>
      <c r="B64" s="11">
        <v>1.5784632987673401E-2</v>
      </c>
      <c r="C64" s="11">
        <v>8.1533438410563396E-3</v>
      </c>
      <c r="D64" s="12">
        <v>8.5946240907107795E-3</v>
      </c>
    </row>
    <row r="65" spans="1:4" x14ac:dyDescent="0.25">
      <c r="A65" s="7">
        <v>44185</v>
      </c>
      <c r="B65" s="11">
        <v>1.18476053418308E-2</v>
      </c>
      <c r="C65" s="11">
        <v>6.7913123289906202E-3</v>
      </c>
      <c r="D65" s="12">
        <v>1.00269427671814E-2</v>
      </c>
    </row>
    <row r="66" spans="1:4" x14ac:dyDescent="0.25">
      <c r="A66" s="7">
        <v>44155</v>
      </c>
      <c r="B66" s="11">
        <v>9.6985767045766301E-3</v>
      </c>
      <c r="C66" s="11">
        <v>7.8798711496951002E-3</v>
      </c>
      <c r="D66" s="12">
        <v>9.17524633596342E-3</v>
      </c>
    </row>
    <row r="67" spans="1:4" x14ac:dyDescent="0.25">
      <c r="A67" s="7">
        <v>44124</v>
      </c>
      <c r="B67" s="11">
        <v>1.21310886950458E-2</v>
      </c>
      <c r="C67" s="11">
        <v>6.3695975828699002E-3</v>
      </c>
      <c r="D67" s="12">
        <v>7.2804231229498303E-3</v>
      </c>
    </row>
    <row r="68" spans="1:4" x14ac:dyDescent="0.25">
      <c r="A68" s="7">
        <v>44094</v>
      </c>
      <c r="B68" s="11">
        <v>1.4456698971938201E-2</v>
      </c>
      <c r="C68" s="11">
        <v>6.8344810778946299E-3</v>
      </c>
      <c r="D68" s="12">
        <v>8.90157527057687E-3</v>
      </c>
    </row>
    <row r="69" spans="1:4" x14ac:dyDescent="0.25">
      <c r="A69" s="7">
        <v>44063</v>
      </c>
      <c r="B69" s="11">
        <v>1.73568853728721E-2</v>
      </c>
      <c r="C69" s="11">
        <v>6.9659929142312097E-3</v>
      </c>
      <c r="D69" s="12">
        <v>7.1086148012951501E-3</v>
      </c>
    </row>
    <row r="70" spans="1:4" x14ac:dyDescent="0.25">
      <c r="A70" s="7">
        <v>44013</v>
      </c>
      <c r="B70" s="11">
        <v>1.4866105793877E-2</v>
      </c>
      <c r="C70" s="11">
        <v>6.3227258872494297E-3</v>
      </c>
      <c r="D70" s="12">
        <v>7.1541445307470699E-3</v>
      </c>
    </row>
    <row r="71" spans="1:4" x14ac:dyDescent="0.25">
      <c r="A71" s="7">
        <v>44002</v>
      </c>
      <c r="B71" s="11">
        <v>1.6868318075610799E-2</v>
      </c>
      <c r="C71" s="11">
        <v>6.5509057829298703E-3</v>
      </c>
      <c r="D71" s="12">
        <v>8.6440805823411893E-3</v>
      </c>
    </row>
    <row r="72" spans="1:4" x14ac:dyDescent="0.25">
      <c r="A72" s="7" t="s">
        <v>17</v>
      </c>
      <c r="B72" s="11">
        <v>1.55928404114492E-2</v>
      </c>
      <c r="C72" s="11">
        <v>6.6342334069797899E-3</v>
      </c>
      <c r="D72" s="12">
        <v>9.3618759759639299E-3</v>
      </c>
    </row>
    <row r="73" spans="1:4" x14ac:dyDescent="0.25">
      <c r="A73" s="7">
        <v>43941</v>
      </c>
      <c r="B73" s="11">
        <v>1.3802664009997899E-2</v>
      </c>
      <c r="C73" s="11">
        <v>6.3933695951208704E-3</v>
      </c>
      <c r="D73" s="12">
        <v>5.0255350381225097E-3</v>
      </c>
    </row>
    <row r="74" spans="1:4" x14ac:dyDescent="0.25">
      <c r="A74" s="7">
        <v>43910</v>
      </c>
      <c r="B74" s="11">
        <v>1.15836889887324E-2</v>
      </c>
      <c r="C74" s="11">
        <v>6.8864499972286003E-3</v>
      </c>
      <c r="D74" s="12">
        <v>6.6757459248781197E-3</v>
      </c>
    </row>
    <row r="75" spans="1:4" x14ac:dyDescent="0.25">
      <c r="A75" s="7">
        <v>43881</v>
      </c>
      <c r="B75" s="11">
        <v>1.6244072476749E-2</v>
      </c>
      <c r="C75" s="11">
        <v>1.2376899147604601E-2</v>
      </c>
      <c r="D75" s="12">
        <v>8.8310941535869499E-3</v>
      </c>
    </row>
    <row r="76" spans="1:4" x14ac:dyDescent="0.25">
      <c r="A76" s="7">
        <v>43850</v>
      </c>
      <c r="B76" s="11">
        <v>1.7649391279786899E-2</v>
      </c>
      <c r="C76" s="11">
        <v>1.32036189864483E-2</v>
      </c>
      <c r="D76" s="12">
        <v>9.0688912988685696E-3</v>
      </c>
    </row>
    <row r="77" spans="1:4" x14ac:dyDescent="0.25">
      <c r="A77" s="7">
        <v>43818</v>
      </c>
      <c r="B77" s="11">
        <v>2.82902454588406E-2</v>
      </c>
      <c r="C77" s="11">
        <v>1.30543534706403E-2</v>
      </c>
      <c r="D77" s="12">
        <v>8.8938951879588002E-3</v>
      </c>
    </row>
    <row r="78" spans="1:4" x14ac:dyDescent="0.25">
      <c r="A78" s="7">
        <v>43788</v>
      </c>
      <c r="B78" s="11">
        <v>3.2173243397363799E-2</v>
      </c>
      <c r="C78" s="11">
        <v>1.5800483428813499E-2</v>
      </c>
      <c r="D78" s="12">
        <v>7.4387695287979304E-3</v>
      </c>
    </row>
    <row r="79" spans="1:4" x14ac:dyDescent="0.25">
      <c r="A79" s="7" t="s">
        <v>16</v>
      </c>
      <c r="B79" s="11">
        <v>3.2809513873504101E-2</v>
      </c>
      <c r="C79" s="11">
        <v>1.5797377362165198E-2</v>
      </c>
      <c r="D79" s="12">
        <v>5.8106700205478104E-3</v>
      </c>
    </row>
    <row r="80" spans="1:4" x14ac:dyDescent="0.25">
      <c r="A80" s="7">
        <v>43727</v>
      </c>
      <c r="B80" s="11">
        <v>3.2576860150486699E-2</v>
      </c>
      <c r="C80" s="11">
        <v>1.2878591638751199E-2</v>
      </c>
      <c r="D80" s="12">
        <v>4.9930321396841797E-3</v>
      </c>
    </row>
    <row r="81" spans="1:4" x14ac:dyDescent="0.25">
      <c r="A81" s="7">
        <v>43696</v>
      </c>
      <c r="B81" s="11">
        <v>2.8468620161686501E-2</v>
      </c>
      <c r="C81" s="11">
        <v>1.1311022412931099E-2</v>
      </c>
      <c r="D81" s="12">
        <v>6.4790056786430102E-3</v>
      </c>
    </row>
    <row r="82" spans="1:4" x14ac:dyDescent="0.25">
      <c r="A82" s="7">
        <v>43665</v>
      </c>
      <c r="B82" s="11">
        <v>2.98783364809415E-2</v>
      </c>
      <c r="C82" s="11">
        <v>1.14823194113086E-2</v>
      </c>
      <c r="D82" s="12">
        <v>6.9693903075479999E-3</v>
      </c>
    </row>
    <row r="83" spans="1:4" x14ac:dyDescent="0.25">
      <c r="A83" s="7">
        <v>43635</v>
      </c>
      <c r="B83" s="11">
        <v>2.9791361627657401E-2</v>
      </c>
      <c r="C83" s="11">
        <v>1.1152333711924801E-2</v>
      </c>
      <c r="D83" s="12">
        <v>8.1308305752140903E-3</v>
      </c>
    </row>
    <row r="84" spans="1:4" x14ac:dyDescent="0.25">
      <c r="A84" s="7">
        <v>43604</v>
      </c>
      <c r="B84" s="11">
        <v>2.9344366145189E-2</v>
      </c>
      <c r="C84" s="11">
        <v>1.18163179095109E-2</v>
      </c>
      <c r="D84" s="12">
        <v>6.6857796653874597E-3</v>
      </c>
    </row>
    <row r="85" spans="1:4" x14ac:dyDescent="0.25">
      <c r="A85" s="7">
        <v>43574</v>
      </c>
      <c r="B85" s="11">
        <v>3.1267964857434903E-2</v>
      </c>
      <c r="C85" s="11">
        <v>1.8829208693944E-2</v>
      </c>
      <c r="D85" s="12">
        <v>7.5193798482001703E-3</v>
      </c>
    </row>
    <row r="86" spans="1:4" x14ac:dyDescent="0.25">
      <c r="A86" s="7">
        <v>43543</v>
      </c>
      <c r="B86" s="11">
        <v>2.8606006736283399E-2</v>
      </c>
      <c r="C86" s="11">
        <v>2.0306927393332602E-2</v>
      </c>
      <c r="D86" s="12">
        <v>7.4786968298996602E-3</v>
      </c>
    </row>
    <row r="87" spans="1:4" x14ac:dyDescent="0.25">
      <c r="A87" s="7">
        <v>43515</v>
      </c>
      <c r="B87" s="11">
        <v>3.0892867348116301E-2</v>
      </c>
      <c r="C87" s="11">
        <v>2.52941919515416E-2</v>
      </c>
      <c r="D87" s="12">
        <v>8.3100842912401107E-3</v>
      </c>
    </row>
    <row r="88" spans="1:4" x14ac:dyDescent="0.25">
      <c r="A88" s="7">
        <v>43484</v>
      </c>
      <c r="B88" s="11">
        <v>3.6816022392079199E-2</v>
      </c>
      <c r="C88" s="11">
        <v>2.2549757344632899E-2</v>
      </c>
      <c r="D88" s="12">
        <v>8.6832184790467601E-3</v>
      </c>
    </row>
    <row r="89" spans="1:4" x14ac:dyDescent="0.25">
      <c r="A89" s="7">
        <v>43452</v>
      </c>
      <c r="B89" s="11">
        <v>3.8446097919968898E-2</v>
      </c>
      <c r="C89" s="11">
        <v>1.5487506756517701E-2</v>
      </c>
      <c r="D89" s="12">
        <v>1.00199865392649E-2</v>
      </c>
    </row>
    <row r="90" spans="1:4" x14ac:dyDescent="0.25">
      <c r="A90" s="7">
        <v>43422</v>
      </c>
      <c r="B90" s="11">
        <v>3.8742102095310101E-2</v>
      </c>
      <c r="C90" s="11">
        <v>2.3493793605078899E-2</v>
      </c>
      <c r="D90" s="12">
        <v>1.0868602941850099E-2</v>
      </c>
    </row>
    <row r="91" spans="1:4" x14ac:dyDescent="0.25">
      <c r="A91" s="7">
        <v>43391</v>
      </c>
      <c r="B91" s="11">
        <v>3.9894010509532403E-2</v>
      </c>
      <c r="C91" s="11">
        <v>2.4501402817575901E-2</v>
      </c>
      <c r="D91" s="12">
        <v>1.03765601148475E-2</v>
      </c>
    </row>
    <row r="92" spans="1:4" x14ac:dyDescent="0.25">
      <c r="A92" s="7">
        <v>43361</v>
      </c>
      <c r="B92" s="15">
        <v>2.6177198746027398E-2</v>
      </c>
      <c r="C92" s="15">
        <v>2.6554387495689599E-2</v>
      </c>
      <c r="D92" s="16">
        <v>9.8405738317485503E-3</v>
      </c>
    </row>
    <row r="93" spans="1:4" x14ac:dyDescent="0.25">
      <c r="A93" s="7">
        <v>43330</v>
      </c>
      <c r="B93" s="11">
        <v>5.9556451860473099E-2</v>
      </c>
      <c r="C93" s="11">
        <v>1.8639287664608699E-2</v>
      </c>
      <c r="D93" s="12">
        <v>8.2250091423839294E-3</v>
      </c>
    </row>
    <row r="94" spans="1:4" x14ac:dyDescent="0.25">
      <c r="A94" s="7">
        <v>43299</v>
      </c>
      <c r="B94" s="11">
        <v>6.0639565813113201E-2</v>
      </c>
      <c r="C94" s="11">
        <v>2.1295381954130901E-2</v>
      </c>
      <c r="D94" s="12">
        <v>7.9048788757953292E-3</v>
      </c>
    </row>
    <row r="95" spans="1:4" x14ac:dyDescent="0.25">
      <c r="A95" s="7">
        <v>43269</v>
      </c>
      <c r="B95" s="11">
        <v>6.139534E-2</v>
      </c>
      <c r="C95" s="11">
        <v>1.9024024E-2</v>
      </c>
      <c r="D95" s="12">
        <v>8.6256479999999996E-3</v>
      </c>
    </row>
    <row r="96" spans="1:4" x14ac:dyDescent="0.25">
      <c r="A96" s="7">
        <v>43238</v>
      </c>
      <c r="B96" s="11">
        <v>7.1252268303023003E-2</v>
      </c>
      <c r="C96" s="11">
        <v>1.61652369645938E-2</v>
      </c>
      <c r="D96" s="12">
        <v>9.0234644158821709E-3</v>
      </c>
    </row>
    <row r="97" spans="1:4" x14ac:dyDescent="0.25">
      <c r="A97" s="7">
        <v>43208</v>
      </c>
      <c r="B97" s="11">
        <v>7.75645427249394E-2</v>
      </c>
      <c r="C97" s="11">
        <v>1.9614733779240601E-2</v>
      </c>
      <c r="D97" s="12">
        <v>1.06467772480107E-2</v>
      </c>
    </row>
    <row r="98" spans="1:4" x14ac:dyDescent="0.25">
      <c r="A98" s="7">
        <v>43177</v>
      </c>
      <c r="B98" s="11">
        <v>7.23485534414227E-2</v>
      </c>
      <c r="C98" s="11">
        <v>1.7379075633002401E-2</v>
      </c>
      <c r="D98" s="12">
        <v>1.6000000000000001E-3</v>
      </c>
    </row>
    <row r="99" spans="1:4" x14ac:dyDescent="0.25">
      <c r="A99" s="7">
        <v>43149</v>
      </c>
      <c r="B99" s="11">
        <v>7.1841915310449894E-2</v>
      </c>
      <c r="C99" s="11">
        <v>1.5852199330868899E-2</v>
      </c>
      <c r="D99" s="12">
        <v>8.3437315659913407E-3</v>
      </c>
    </row>
    <row r="100" spans="1:4" x14ac:dyDescent="0.25">
      <c r="A100" s="7">
        <v>43118</v>
      </c>
      <c r="B100" s="11">
        <v>6.62440112650554E-2</v>
      </c>
      <c r="C100" s="11">
        <v>2.0401330849340801E-2</v>
      </c>
      <c r="D100" s="12">
        <v>9.0579022759467807E-3</v>
      </c>
    </row>
    <row r="101" spans="1:4" x14ac:dyDescent="0.25">
      <c r="A101" s="7">
        <v>43086</v>
      </c>
      <c r="B101" s="11">
        <v>6.0738821845065502E-2</v>
      </c>
      <c r="C101" s="11">
        <v>2.1687419643709301E-2</v>
      </c>
      <c r="D101" s="12">
        <v>9.9579928691816404E-3</v>
      </c>
    </row>
    <row r="102" spans="1:4" x14ac:dyDescent="0.25">
      <c r="A102" s="7">
        <v>43056</v>
      </c>
      <c r="B102" s="11">
        <v>5.5079773526836899E-2</v>
      </c>
      <c r="C102" s="11">
        <v>2.4460425786774001E-2</v>
      </c>
      <c r="D102" s="12">
        <v>1.32961006540573E-2</v>
      </c>
    </row>
    <row r="103" spans="1:4" x14ac:dyDescent="0.25">
      <c r="A103" s="7">
        <v>43025</v>
      </c>
      <c r="B103" s="11">
        <v>5.6110657150576698E-2</v>
      </c>
      <c r="C103" s="11">
        <v>2.1687896050760599E-2</v>
      </c>
      <c r="D103" s="12">
        <v>1.48683108125708E-2</v>
      </c>
    </row>
    <row r="104" spans="1:4" x14ac:dyDescent="0.25">
      <c r="A104" s="7">
        <v>42995</v>
      </c>
      <c r="B104" s="11">
        <v>4.9663377650340901E-2</v>
      </c>
      <c r="C104" s="11">
        <v>1.8156416980401199E-2</v>
      </c>
      <c r="D104" s="12">
        <v>1.09387310512696E-2</v>
      </c>
    </row>
    <row r="105" spans="1:4" x14ac:dyDescent="0.25">
      <c r="A105" s="7">
        <v>42964</v>
      </c>
      <c r="B105" s="11">
        <v>5.1156924569794399E-2</v>
      </c>
      <c r="C105" s="11">
        <v>1.8670727340397202E-2</v>
      </c>
      <c r="D105" s="12">
        <v>1.20970037213988E-2</v>
      </c>
    </row>
    <row r="106" spans="1:4" x14ac:dyDescent="0.25">
      <c r="A106" s="7">
        <v>42947</v>
      </c>
      <c r="B106" s="11">
        <v>4.7447741374742398E-2</v>
      </c>
      <c r="C106" s="11">
        <v>2.17023856609019E-2</v>
      </c>
      <c r="D106" s="12">
        <v>1.05454186933964E-2</v>
      </c>
    </row>
    <row r="107" spans="1:4" x14ac:dyDescent="0.25">
      <c r="A107" s="7">
        <v>42916</v>
      </c>
      <c r="B107" s="11">
        <v>4.57022898476621E-2</v>
      </c>
      <c r="C107" s="11">
        <v>2.3159444360921402E-2</v>
      </c>
      <c r="D107" s="12">
        <v>1.01819552997276E-2</v>
      </c>
    </row>
    <row r="108" spans="1:4" x14ac:dyDescent="0.25">
      <c r="A108" s="7">
        <v>42886</v>
      </c>
      <c r="B108" s="11">
        <v>3.5435116284044499E-2</v>
      </c>
      <c r="C108" s="11">
        <v>2.8999260003284701E-2</v>
      </c>
      <c r="D108" s="12">
        <v>9.0940450041481404E-3</v>
      </c>
    </row>
    <row r="109" spans="1:4" x14ac:dyDescent="0.25">
      <c r="A109" s="7">
        <v>42842</v>
      </c>
      <c r="B109" s="11">
        <v>3.5435116284044499E-2</v>
      </c>
      <c r="C109" s="11">
        <v>2.8999260003284701E-2</v>
      </c>
      <c r="D109" s="12">
        <v>9.0940450041481404E-3</v>
      </c>
    </row>
    <row r="110" spans="1:4" x14ac:dyDescent="0.25">
      <c r="A110" s="7">
        <v>42811</v>
      </c>
      <c r="B110" s="6">
        <v>3.0881583593852999E-2</v>
      </c>
      <c r="C110" s="6">
        <v>4.1850953125068799E-2</v>
      </c>
      <c r="D110" s="10">
        <v>9.9199799122452192E-3</v>
      </c>
    </row>
  </sheetData>
  <autoFilter ref="A1:D110" xr:uid="{00000000-0001-0000-0300-000000000000}">
    <sortState xmlns:xlrd2="http://schemas.microsoft.com/office/spreadsheetml/2017/richdata2" ref="A2:D110">
      <sortCondition descending="1" ref="A36:A110"/>
    </sortState>
  </autoFilter>
  <pageMargins left="0.7" right="0.7" top="0.75" bottom="0.75" header="0.3" footer="0.3"/>
  <pageSetup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docMetadata/LabelInfo.xml><?xml version="1.0" encoding="utf-8"?>
<clbl:labelList xmlns:clbl="http://schemas.microsoft.com/office/2020/mipLabelMetadata">
  <clbl:label id="{fe63fdbc-9223-49ac-a12c-b8ae101f8b2d}" enabled="1" method="Standard" siteId="{d0b75e95-684a-45e3-8d2d-53fa2a6a513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CEM</vt:lpstr>
      <vt:lpstr>SA CCR</vt:lpstr>
      <vt:lpstr>Historical c-factors (CEM)</vt:lpstr>
      <vt:lpstr>Historical c-factors (SA CCR)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2022-07-12T14:21:06Z</dcterms:created>
  <dcterms:modified xsi:type="dcterms:W3CDTF">2026-04-01T13:04:19Z</dcterms:modified>
</cp:coreProperties>
</file>